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43" activeTab="0"/>
  </bookViews>
  <sheets>
    <sheet name="за полгод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<sst xmlns="http://schemas.openxmlformats.org/spreadsheetml/2006/main" count="180" uniqueCount="123">
  <si>
    <t xml:space="preserve">ОТЧЕТ (по оперативным данным)
об исполнении бюджета города Орска за   2007 год
</t>
  </si>
  <si>
    <t>код</t>
  </si>
  <si>
    <t xml:space="preserve">Наименование показателей </t>
  </si>
  <si>
    <t>План</t>
  </si>
  <si>
    <t>Факт</t>
  </si>
  <si>
    <t>Выпол-
нение
плана, %</t>
  </si>
  <si>
    <t>Откло-
нение</t>
  </si>
  <si>
    <t>Доходы</t>
  </si>
  <si>
    <t>Безвозмездные поступления (от других бюджетов)</t>
  </si>
  <si>
    <t>Доходы от предпринимательской и иной приносящей доход деятельности</t>
  </si>
  <si>
    <t>ВСЕГО ДОХОДОВ</t>
  </si>
  <si>
    <t>Код</t>
  </si>
  <si>
    <t>Наименование показателей</t>
  </si>
  <si>
    <t>Кассовый
расход
(финанси-
рование бюд-
жетополу-
чателей)</t>
  </si>
  <si>
    <t>5=4:3</t>
  </si>
  <si>
    <t>6=4-3</t>
  </si>
  <si>
    <t>0100</t>
  </si>
  <si>
    <t xml:space="preserve">Общегосударственные вопросы </t>
  </si>
  <si>
    <t>0102</t>
  </si>
  <si>
    <t>Ст.211 Заработная плата</t>
  </si>
  <si>
    <t>Численность муниципальных служащих</t>
  </si>
  <si>
    <t>Численность работников муниципальных учреждений (без муниципальных служащих)</t>
  </si>
  <si>
    <t>0103</t>
  </si>
  <si>
    <t>0104</t>
  </si>
  <si>
    <t>0106</t>
  </si>
  <si>
    <t>0107</t>
  </si>
  <si>
    <t>Обеспечение проведения выборов
 и референдумов</t>
  </si>
  <si>
    <t>Резервные фонды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</si>
  <si>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</si>
  <si>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</si>
  <si>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</si>
  <si>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</si>
  <si>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</si>
  <si>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0400</t>
  </si>
  <si>
    <t>Национальная экономика</t>
  </si>
  <si>
    <t>0402</t>
  </si>
  <si>
    <t>0405</t>
  </si>
  <si>
    <t>Сельское хозяйство и рыболовство</t>
  </si>
  <si>
    <t>0408</t>
  </si>
  <si>
    <t>Транспорт</t>
  </si>
  <si>
    <t>0500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</si>
  <si>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</si>
  <si>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</si>
  <si>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</si>
  <si>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</si>
  <si>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</si>
  <si>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</si>
  <si>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</si>
  <si>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</si>
  <si>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</si>
  <si>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</si>
  <si>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</si>
  <si>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</si>
  <si>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</si>
  <si>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</si>
  <si>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</si>
  <si>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</si>
  <si>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</si>
  <si>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 xml:space="preserve">Культура </t>
  </si>
  <si>
    <t>0804</t>
  </si>
  <si>
    <t>Другие вопросы в области культуры, кинематографии, средств
 массовой информации</t>
  </si>
  <si>
    <t>0900</t>
  </si>
  <si>
    <t>0901</t>
  </si>
  <si>
    <t>0902</t>
  </si>
  <si>
    <t>0904</t>
  </si>
  <si>
    <t>1000</t>
  </si>
  <si>
    <t>Социальная политика</t>
  </si>
  <si>
    <t>1001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</si>
  <si>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</si>
  <si>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</si>
  <si>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</si>
  <si>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
 политики</t>
  </si>
  <si>
    <t>ИТОГО РАСХОДОВ</t>
  </si>
  <si>
    <t>0505</t>
  </si>
  <si>
    <t>0412</t>
  </si>
  <si>
    <t>0111</t>
  </si>
  <si>
    <t>0503</t>
  </si>
  <si>
    <t>0903</t>
  </si>
  <si>
    <t>0908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</si>
  <si>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</si>
  <si>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</si>
  <si>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
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</si>
  <si>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</si>
  <si>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</si>
  <si>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 общегосударственные вопросы</t>
  </si>
  <si>
    <t>Предупреждение и ликвидация последствий чрезвычайных
 ситуаций природного и техногенного характера, гражданская оборона</t>
  </si>
  <si>
    <t>Благоустройство</t>
  </si>
  <si>
    <t>Стационарная медицинская помощь</t>
  </si>
  <si>
    <t>Амбулаторная помощь</t>
  </si>
  <si>
    <t>Физическая культура и спорт</t>
  </si>
  <si>
    <t>Охрана семьи и детства</t>
  </si>
  <si>
    <t>Топливно-энергетический комплекс</t>
  </si>
  <si>
    <t>Медицинская помощь в дневных стационарах всех типов</t>
  </si>
  <si>
    <t>Другие вопросы в области национальной экономики</t>
  </si>
  <si>
    <t>Другие вопросы в области жилищно-коммунального хозяйства</t>
  </si>
  <si>
    <t>Здравоохранение, физическая
 культура и спорт</t>
  </si>
  <si>
    <t>Скорая мединская помощь</t>
  </si>
  <si>
    <t>Жилищно-коммунальное
 хозяйство</t>
  </si>
  <si>
    <t>0401</t>
  </si>
  <si>
    <t>Общеэкономические вопросы</t>
  </si>
  <si>
    <t>0113</t>
  </si>
  <si>
    <t>Прикладные научные исследования в области здравоохранения</t>
  </si>
  <si>
    <t>Другие вопросы в области здравоохранения</t>
  </si>
  <si>
    <t>0909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</si>
  <si>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</si>
  <si>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</si>
  <si>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</si>
  <si>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</si>
  <si>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</si>
  <si>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</si>
  <si>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15345</t>
  </si>
  <si>
    <t>0304</t>
  </si>
  <si>
    <t>Органы юстиции</t>
  </si>
  <si>
    <t>0409</t>
  </si>
  <si>
    <t>Дорожное хозяйство(дорожные фонды)</t>
  </si>
  <si>
    <r>
      <t xml:space="preserve">Ст.211 Заработная плата </t>
    </r>
    <r>
      <rPr>
        <i/>
        <sz val="10"/>
        <rFont val="Times New Roman"/>
        <family val="1"/>
      </rPr>
      <t>(</t>
    </r>
    <r>
      <rPr>
        <b/>
        <i/>
        <sz val="10"/>
        <rFont val="Times New Roman"/>
        <family val="1"/>
      </rPr>
      <t>казенные учреждения</t>
    </r>
    <r>
      <rPr>
        <i/>
        <sz val="10"/>
        <rFont val="Times New Roman"/>
        <family val="1"/>
      </rPr>
      <t>)</t>
    </r>
  </si>
  <si>
    <t xml:space="preserve">Численность лиц, замещающих муниципальные должности </t>
  </si>
  <si>
    <t xml:space="preserve">Численность муниципальных служащих и лиц, замещающих муниципальные должности </t>
  </si>
  <si>
    <t>Доходы бюджета города Орска за II квартал 2012 г., тыс.руб.</t>
  </si>
  <si>
    <t>56556</t>
  </si>
  <si>
    <t>169</t>
  </si>
  <si>
    <t>62</t>
  </si>
  <si>
    <t>Расходы бюджета города Орска за II квартал 2012г., тыс.руб.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</si>
</sst>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\+#,##0;\-#,##0"/>
    <numFmt numFmtId="167" formatCode="0000"/>
    <numFmt numFmtId="168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 Cyr"/>
      <family val="0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16.00390625" style="4" customWidth="1"/>
    <col min="2" max="2" width="31.57421875" style="27" customWidth="1"/>
    <col min="3" max="3" width="12.7109375" style="39" customWidth="1"/>
    <col min="4" max="4" width="12.421875" style="40" bestFit="1" customWidth="1"/>
    <col min="5" max="5" width="8.8515625" style="4" bestFit="1" customWidth="1"/>
    <col min="6" max="6" width="10.8515625" style="4" bestFit="1" customWidth="1"/>
    <col min="7" max="16384" width="9.140625" style="4" customWidth="1"/>
  </cols>
  <sheetData>
    <row r="1" spans="1:6" ht="19.5">
      <c r="A1" s="47" t="s">
        <v>0</v>
      </c>
      <c r="B1" s="47"/>
      <c r="C1" s="47"/>
      <c r="D1" s="47"/>
      <c r="E1" s="47"/>
      <c r="F1" s="47"/>
    </row>
    <row r="2" spans="1:6" ht="15">
      <c r="A2" s="48" t="s">
        <v>118</v>
      </c>
      <c r="B2" s="48"/>
      <c r="C2" s="48"/>
      <c r="D2" s="48"/>
      <c r="E2" s="48"/>
      <c r="F2" s="48"/>
    </row>
    <row r="3" spans="1:6" ht="45">
      <c r="A3" s="1" t="s">
        <v>1</v>
      </c>
      <c r="B3" s="1" t="s">
        <v>2</v>
      </c>
      <c r="C3" s="30" t="s">
        <v>3</v>
      </c>
      <c r="D3" s="31" t="s">
        <v>4</v>
      </c>
      <c r="E3" s="2" t="s">
        <v>5</v>
      </c>
      <c r="F3" s="2" t="s">
        <v>6</v>
      </c>
    </row>
    <row r="4" spans="1:6" ht="15">
      <c r="A4" s="3">
        <v>10000000000000000</v>
      </c>
      <c r="B4" s="16" t="s">
        <v>7</v>
      </c>
      <c r="C4" s="32">
        <v>1296692</v>
      </c>
      <c r="D4" s="32">
        <v>618945.36</v>
      </c>
      <c r="E4" s="6">
        <f>D4/C4</f>
        <v>0.477326427555657</v>
      </c>
      <c r="F4" s="7">
        <f>D4-C4</f>
        <v>-677746.64</v>
      </c>
    </row>
    <row r="5" spans="1:6" ht="28.5">
      <c r="A5" s="3">
        <v>20000000000000000</v>
      </c>
      <c r="B5" s="16" t="s">
        <v>8</v>
      </c>
      <c r="C5" s="32">
        <v>2309836</v>
      </c>
      <c r="D5" s="32">
        <v>1219359</v>
      </c>
      <c r="E5" s="6">
        <f>D5/C5</f>
        <v>0.5278985174705044</v>
      </c>
      <c r="F5" s="7">
        <f>D5-C5</f>
        <v>-1090477</v>
      </c>
    </row>
    <row r="6" spans="1:6" ht="57">
      <c r="A6" s="3">
        <v>30000000000000000</v>
      </c>
      <c r="B6" s="17" t="s">
        <v>9</v>
      </c>
      <c r="C6" s="32">
        <v>0</v>
      </c>
      <c r="D6" s="32">
        <v>-97</v>
      </c>
      <c r="E6" s="6"/>
      <c r="F6" s="7">
        <f>D6-C6</f>
        <v>-97</v>
      </c>
    </row>
    <row r="7" spans="1:6" ht="15">
      <c r="A7" s="2"/>
      <c r="B7" s="16" t="s">
        <v>10</v>
      </c>
      <c r="C7" s="32">
        <f>C4+C5+C6</f>
        <v>3606528</v>
      </c>
      <c r="D7" s="32">
        <f>D4+D5+D6</f>
        <v>1838207.3599999999</v>
      </c>
      <c r="E7" s="6">
        <f>D7/C7</f>
        <v>0.5096889196479273</v>
      </c>
      <c r="F7" s="7">
        <f>D7-C7</f>
        <v>-1768320.6400000001</v>
      </c>
    </row>
    <row r="8" spans="1:6" ht="15">
      <c r="A8" s="49" t="s">
        <v>122</v>
      </c>
      <c r="B8" s="50"/>
      <c r="C8" s="50"/>
      <c r="D8" s="50"/>
      <c r="E8" s="50"/>
      <c r="F8" s="50"/>
    </row>
    <row r="9" spans="1:6" ht="90">
      <c r="A9" s="2" t="s">
        <v>11</v>
      </c>
      <c r="B9" s="2" t="s">
        <v>12</v>
      </c>
      <c r="C9" s="30" t="s">
        <v>3</v>
      </c>
      <c r="D9" s="30" t="s">
        <v>13</v>
      </c>
      <c r="E9" s="2" t="s">
        <v>5</v>
      </c>
      <c r="F9" s="2" t="s">
        <v>6</v>
      </c>
    </row>
    <row r="10" spans="1:6" ht="15">
      <c r="A10" s="2">
        <v>1</v>
      </c>
      <c r="B10" s="2">
        <v>2</v>
      </c>
      <c r="C10" s="30">
        <v>3</v>
      </c>
      <c r="D10" s="30">
        <v>4</v>
      </c>
      <c r="E10" s="2" t="s">
        <v>14</v>
      </c>
      <c r="F10" s="2" t="s">
        <v>15</v>
      </c>
    </row>
    <row r="11" spans="1:6" ht="28.5">
      <c r="A11" s="5" t="s">
        <v>16</v>
      </c>
      <c r="B11" s="16" t="s">
        <v>17</v>
      </c>
      <c r="C11" s="33">
        <f>C12+C15+C19+C23+C27+C30+C31</f>
        <v>192159.38999999998</v>
      </c>
      <c r="D11" s="33">
        <f>D12+D15+D19+D23+D27+D30+D31</f>
        <v>70331.98999999999</v>
      </c>
      <c r="E11" s="8">
        <f aca="true" t="shared" si="0" ref="E11:E110">D11/C11*100</f>
        <v>36.60086035868453</v>
      </c>
      <c r="F11" s="9">
        <f>D11-C11</f>
        <v>-121827.4</v>
      </c>
    </row>
    <row r="12" spans="1:6" ht="45.75" customHeight="1">
      <c r="A12" s="1" t="s">
        <v>18</v>
      </c>
      <c r="B12" s="18" t="s">
        <v>79</v>
      </c>
      <c r="C12" s="34">
        <v>1118</v>
      </c>
      <c r="D12" s="34">
        <v>514</v>
      </c>
      <c r="E12" s="10">
        <f t="shared" si="0"/>
        <v>45.97495527728086</v>
      </c>
      <c r="F12" s="11">
        <f aca="true" t="shared" si="1" ref="F12:F75">D12-C12</f>
        <v>-604</v>
      </c>
    </row>
    <row r="13" spans="1:6" ht="30" customHeight="1">
      <c r="A13" s="1"/>
      <c r="B13" s="18" t="s">
        <v>115</v>
      </c>
      <c r="C13" s="34">
        <v>859</v>
      </c>
      <c r="D13" s="34">
        <v>399</v>
      </c>
      <c r="E13" s="10">
        <f t="shared" si="0"/>
        <v>46.44935972060536</v>
      </c>
      <c r="F13" s="11">
        <f t="shared" si="1"/>
        <v>-460</v>
      </c>
    </row>
    <row r="14" spans="1:6" ht="37.5" customHeight="1">
      <c r="A14" s="1"/>
      <c r="B14" s="18" t="s">
        <v>116</v>
      </c>
      <c r="C14" s="34">
        <v>1</v>
      </c>
      <c r="D14" s="34"/>
      <c r="E14" s="28"/>
      <c r="F14" s="29"/>
    </row>
    <row r="15" spans="1:6" ht="96" customHeight="1">
      <c r="A15" s="1" t="s">
        <v>22</v>
      </c>
      <c r="B15" s="18" t="s">
        <v>80</v>
      </c>
      <c r="C15" s="34">
        <v>11709</v>
      </c>
      <c r="D15" s="34">
        <v>4794</v>
      </c>
      <c r="E15" s="10">
        <f t="shared" si="0"/>
        <v>40.942864463233406</v>
      </c>
      <c r="F15" s="11">
        <f t="shared" si="1"/>
        <v>-6915</v>
      </c>
    </row>
    <row r="16" spans="1:6" ht="28.5">
      <c r="A16" s="1"/>
      <c r="B16" s="18" t="s">
        <v>115</v>
      </c>
      <c r="C16" s="34">
        <v>4134</v>
      </c>
      <c r="D16" s="34">
        <v>1935</v>
      </c>
      <c r="E16" s="10">
        <f t="shared" si="0"/>
        <v>46.80696661828737</v>
      </c>
      <c r="F16" s="11">
        <f t="shared" si="1"/>
        <v>-2199</v>
      </c>
    </row>
    <row r="17" spans="1:6" ht="48" customHeight="1">
      <c r="A17" s="1"/>
      <c r="B17" s="18" t="s">
        <v>117</v>
      </c>
      <c r="C17" s="34">
        <v>9</v>
      </c>
      <c r="D17" s="34"/>
      <c r="E17" s="28"/>
      <c r="F17" s="29"/>
    </row>
    <row r="18" spans="1:6" ht="48" customHeight="1">
      <c r="A18" s="1"/>
      <c r="B18" s="18" t="s">
        <v>21</v>
      </c>
      <c r="C18" s="34">
        <v>4</v>
      </c>
      <c r="D18" s="34"/>
      <c r="E18" s="28"/>
      <c r="F18" s="29"/>
    </row>
    <row r="19" spans="1:6" ht="53.25" customHeight="1">
      <c r="A19" s="1" t="s">
        <v>23</v>
      </c>
      <c r="B19" s="19" t="s">
        <v>81</v>
      </c>
      <c r="C19" s="34">
        <v>109314</v>
      </c>
      <c r="D19" s="35">
        <v>44243.67</v>
      </c>
      <c r="E19" s="10">
        <f t="shared" si="0"/>
        <v>40.47392831659257</v>
      </c>
      <c r="F19" s="11">
        <f t="shared" si="1"/>
        <v>-65070.33</v>
      </c>
    </row>
    <row r="20" spans="1:6" ht="30" customHeight="1">
      <c r="A20" s="5"/>
      <c r="B20" s="18" t="s">
        <v>115</v>
      </c>
      <c r="C20" s="34">
        <v>49212</v>
      </c>
      <c r="D20" s="34">
        <v>23837</v>
      </c>
      <c r="E20" s="10">
        <f t="shared" si="0"/>
        <v>48.437372998455665</v>
      </c>
      <c r="F20" s="11">
        <f t="shared" si="1"/>
        <v>-25375</v>
      </c>
    </row>
    <row r="21" spans="1:6" ht="30" customHeight="1">
      <c r="A21" s="1"/>
      <c r="B21" s="18" t="s">
        <v>20</v>
      </c>
      <c r="C21" s="36" t="s">
        <v>120</v>
      </c>
      <c r="D21" s="34"/>
      <c r="E21" s="10"/>
      <c r="F21" s="11"/>
    </row>
    <row r="22" spans="1:6" ht="45.75" customHeight="1">
      <c r="A22" s="1"/>
      <c r="B22" s="18" t="s">
        <v>21</v>
      </c>
      <c r="C22" s="36" t="s">
        <v>121</v>
      </c>
      <c r="D22" s="34"/>
      <c r="E22" s="10"/>
      <c r="F22" s="11"/>
    </row>
    <row r="23" spans="1:6" ht="76.5" customHeight="1">
      <c r="A23" s="12" t="s">
        <v>24</v>
      </c>
      <c r="B23" s="18" t="s">
        <v>82</v>
      </c>
      <c r="C23" s="34">
        <v>28557</v>
      </c>
      <c r="D23" s="34">
        <v>10929</v>
      </c>
      <c r="E23" s="10">
        <f t="shared" si="0"/>
        <v>38.2708267675176</v>
      </c>
      <c r="F23" s="11">
        <f t="shared" si="1"/>
        <v>-17628</v>
      </c>
    </row>
    <row r="24" spans="1:6" ht="31.5" customHeight="1">
      <c r="A24" s="5"/>
      <c r="B24" s="18" t="s">
        <v>115</v>
      </c>
      <c r="C24" s="34">
        <v>14402</v>
      </c>
      <c r="D24" s="34">
        <v>6336</v>
      </c>
      <c r="E24" s="10">
        <f t="shared" si="0"/>
        <v>43.99388973753645</v>
      </c>
      <c r="F24" s="11">
        <f t="shared" si="1"/>
        <v>-8066</v>
      </c>
    </row>
    <row r="25" spans="1:6" ht="45" customHeight="1">
      <c r="A25" s="1"/>
      <c r="B25" s="18" t="s">
        <v>117</v>
      </c>
      <c r="C25" s="34">
        <v>50</v>
      </c>
      <c r="D25" s="34"/>
      <c r="E25" s="10"/>
      <c r="F25" s="11"/>
    </row>
    <row r="26" spans="1:6" ht="48.75" customHeight="1">
      <c r="A26" s="1"/>
      <c r="B26" s="18" t="s">
        <v>115</v>
      </c>
      <c r="C26" s="34">
        <v>4</v>
      </c>
      <c r="D26" s="34"/>
      <c r="E26" s="10"/>
      <c r="F26" s="11"/>
    </row>
    <row r="27" spans="1:6" ht="31.5" customHeight="1">
      <c r="A27" s="12" t="s">
        <v>25</v>
      </c>
      <c r="B27" s="20" t="s">
        <v>26</v>
      </c>
      <c r="C27" s="34">
        <v>1281.58</v>
      </c>
      <c r="D27" s="34">
        <v>473.46</v>
      </c>
      <c r="E27" s="10">
        <f t="shared" si="0"/>
        <v>36.94346041604894</v>
      </c>
      <c r="F27" s="11">
        <f t="shared" si="1"/>
        <v>-808.1199999999999</v>
      </c>
    </row>
    <row r="28" spans="1:6" ht="30" customHeight="1">
      <c r="A28" s="5"/>
      <c r="B28" s="18" t="s">
        <v>115</v>
      </c>
      <c r="C28" s="34">
        <v>662</v>
      </c>
      <c r="D28" s="34">
        <v>311</v>
      </c>
      <c r="E28" s="10">
        <f t="shared" si="0"/>
        <v>46.97885196374622</v>
      </c>
      <c r="F28" s="11">
        <f t="shared" si="1"/>
        <v>-351</v>
      </c>
    </row>
    <row r="29" spans="1:6" ht="46.5" customHeight="1">
      <c r="A29" s="1"/>
      <c r="B29" s="18" t="s">
        <v>117</v>
      </c>
      <c r="C29" s="34">
        <v>3</v>
      </c>
      <c r="D29" s="34"/>
      <c r="E29" s="28"/>
      <c r="F29" s="29"/>
    </row>
    <row r="30" spans="1:6" ht="29.25" customHeight="1">
      <c r="A30" s="1" t="s">
        <v>75</v>
      </c>
      <c r="B30" s="18" t="s">
        <v>27</v>
      </c>
      <c r="C30" s="45">
        <v>9576.09</v>
      </c>
      <c r="D30" s="34">
        <v>0</v>
      </c>
      <c r="E30" s="10">
        <f t="shared" si="0"/>
        <v>0</v>
      </c>
      <c r="F30" s="11">
        <f t="shared" si="1"/>
        <v>-9576.09</v>
      </c>
    </row>
    <row r="31" spans="1:6" ht="30">
      <c r="A31" s="12" t="s">
        <v>100</v>
      </c>
      <c r="B31" s="20" t="s">
        <v>84</v>
      </c>
      <c r="C31" s="34">
        <v>30603.72</v>
      </c>
      <c r="D31" s="34">
        <v>9377.86</v>
      </c>
      <c r="E31" s="10">
        <f t="shared" si="0"/>
        <v>30.642876094801547</v>
      </c>
      <c r="F31" s="11">
        <f t="shared" si="1"/>
        <v>-21225.86</v>
      </c>
    </row>
    <row r="32" spans="1:6" ht="27.75" customHeight="1">
      <c r="A32" s="12"/>
      <c r="B32" s="18" t="s">
        <v>115</v>
      </c>
      <c r="C32" s="34">
        <v>13404</v>
      </c>
      <c r="D32" s="34">
        <v>4204</v>
      </c>
      <c r="E32" s="10">
        <f t="shared" si="0"/>
        <v>31.363772008355717</v>
      </c>
      <c r="F32" s="11">
        <f t="shared" si="1"/>
        <v>-9200</v>
      </c>
    </row>
    <row r="33" spans="1:6" ht="30.75" customHeight="1">
      <c r="A33" s="1"/>
      <c r="B33" s="18" t="s">
        <v>20</v>
      </c>
      <c r="C33" s="34">
        <v>41</v>
      </c>
      <c r="D33" s="34"/>
      <c r="E33" s="28"/>
      <c r="F33" s="29"/>
    </row>
    <row r="34" spans="1:6" ht="45" customHeight="1">
      <c r="A34" s="1"/>
      <c r="B34" s="18" t="s">
        <v>21</v>
      </c>
      <c r="C34" s="34">
        <v>3</v>
      </c>
      <c r="D34" s="34"/>
      <c r="E34" s="28"/>
      <c r="F34" s="29"/>
    </row>
    <row r="35" spans="1:6" ht="45" customHeight="1">
      <c r="A35" s="13" t="s">
        <v>28</v>
      </c>
      <c r="B35" s="21" t="s">
        <v>29</v>
      </c>
      <c r="C35" s="33">
        <f>C36+C37+C38</f>
        <v>30223.9</v>
      </c>
      <c r="D35" s="33">
        <f>D36+D37+D38</f>
        <v>11645.45</v>
      </c>
      <c r="E35" s="8">
        <f t="shared" si="0"/>
        <v>38.53059995566422</v>
      </c>
      <c r="F35" s="9">
        <f t="shared" si="1"/>
        <v>-18578.45</v>
      </c>
    </row>
    <row r="36" spans="1:6" ht="15">
      <c r="A36" s="12" t="s">
        <v>30</v>
      </c>
      <c r="B36" s="23" t="s">
        <v>31</v>
      </c>
      <c r="C36" s="34">
        <v>2055</v>
      </c>
      <c r="D36" s="34">
        <v>630.35</v>
      </c>
      <c r="E36" s="10">
        <f t="shared" si="0"/>
        <v>30.673965936739663</v>
      </c>
      <c r="F36" s="11">
        <f>D36-C36</f>
        <v>-1424.65</v>
      </c>
    </row>
    <row r="37" spans="1:6" ht="15">
      <c r="A37" s="12" t="s">
        <v>111</v>
      </c>
      <c r="B37" s="23" t="s">
        <v>112</v>
      </c>
      <c r="C37" s="34">
        <v>8737.9</v>
      </c>
      <c r="D37" s="34">
        <v>3167.58</v>
      </c>
      <c r="E37" s="10">
        <f t="shared" si="0"/>
        <v>36.25104430126232</v>
      </c>
      <c r="F37" s="11">
        <f>D37-C37</f>
        <v>-5570.32</v>
      </c>
    </row>
    <row r="38" spans="1:6" ht="64.5" customHeight="1">
      <c r="A38" s="12" t="s">
        <v>32</v>
      </c>
      <c r="B38" s="23" t="s">
        <v>85</v>
      </c>
      <c r="C38" s="34">
        <v>19431</v>
      </c>
      <c r="D38" s="34">
        <v>7847.52</v>
      </c>
      <c r="E38" s="10">
        <f t="shared" si="0"/>
        <v>40.386598733981785</v>
      </c>
      <c r="F38" s="11">
        <f t="shared" si="1"/>
        <v>-11583.48</v>
      </c>
    </row>
    <row r="39" spans="1:6" ht="47.25" customHeight="1">
      <c r="A39" s="12"/>
      <c r="B39" s="18" t="s">
        <v>21</v>
      </c>
      <c r="C39" s="30">
        <v>12</v>
      </c>
      <c r="D39" s="30"/>
      <c r="E39" s="10"/>
      <c r="F39" s="11"/>
    </row>
    <row r="40" spans="1:6" ht="15" customHeight="1">
      <c r="A40" s="5" t="s">
        <v>33</v>
      </c>
      <c r="B40" s="21" t="s">
        <v>34</v>
      </c>
      <c r="C40" s="33">
        <f>C41+C42+C43+C46+C47+C48</f>
        <v>290893.64999999997</v>
      </c>
      <c r="D40" s="33">
        <f>D41+D42+D43+D46+D47+D48</f>
        <v>72255.6</v>
      </c>
      <c r="E40" s="8">
        <f t="shared" si="0"/>
        <v>24.839180917149623</v>
      </c>
      <c r="F40" s="9">
        <f t="shared" si="1"/>
        <v>-218638.04999999996</v>
      </c>
    </row>
    <row r="41" spans="1:6" ht="15" customHeight="1">
      <c r="A41" s="12" t="s">
        <v>98</v>
      </c>
      <c r="B41" s="23" t="s">
        <v>99</v>
      </c>
      <c r="C41" s="45">
        <v>0</v>
      </c>
      <c r="D41" s="34">
        <v>0</v>
      </c>
      <c r="E41" s="8">
        <v>0</v>
      </c>
      <c r="F41" s="9">
        <f t="shared" si="1"/>
        <v>0</v>
      </c>
    </row>
    <row r="42" spans="1:6" ht="14.25" customHeight="1">
      <c r="A42" s="12" t="s">
        <v>35</v>
      </c>
      <c r="B42" s="44" t="s">
        <v>91</v>
      </c>
      <c r="C42" s="34">
        <v>0</v>
      </c>
      <c r="D42" s="34">
        <v>0</v>
      </c>
      <c r="E42" s="10">
        <v>0</v>
      </c>
      <c r="F42" s="11">
        <v>0</v>
      </c>
    </row>
    <row r="43" spans="1:6" ht="30">
      <c r="A43" s="12" t="s">
        <v>36</v>
      </c>
      <c r="B43" s="23" t="s">
        <v>37</v>
      </c>
      <c r="C43" s="34">
        <v>3023</v>
      </c>
      <c r="D43" s="34">
        <v>699.64</v>
      </c>
      <c r="E43" s="10">
        <f t="shared" si="0"/>
        <v>23.14389679126695</v>
      </c>
      <c r="F43" s="11">
        <f t="shared" si="1"/>
        <v>-2323.36</v>
      </c>
    </row>
    <row r="44" spans="1:6" ht="28.5">
      <c r="A44" s="1"/>
      <c r="B44" s="18" t="s">
        <v>115</v>
      </c>
      <c r="C44" s="34">
        <v>750</v>
      </c>
      <c r="D44" s="34">
        <v>373</v>
      </c>
      <c r="E44" s="10">
        <f t="shared" si="0"/>
        <v>49.733333333333334</v>
      </c>
      <c r="F44" s="11">
        <f t="shared" si="1"/>
        <v>-377</v>
      </c>
    </row>
    <row r="45" spans="1:6" ht="30" customHeight="1">
      <c r="A45" s="1"/>
      <c r="B45" s="18" t="s">
        <v>20</v>
      </c>
      <c r="C45" s="34">
        <v>2</v>
      </c>
      <c r="D45" s="34"/>
      <c r="E45" s="28"/>
      <c r="F45" s="29"/>
    </row>
    <row r="46" spans="1:6" ht="15">
      <c r="A46" s="12" t="s">
        <v>38</v>
      </c>
      <c r="B46" s="20" t="s">
        <v>39</v>
      </c>
      <c r="C46" s="34">
        <v>103815.78</v>
      </c>
      <c r="D46" s="34">
        <v>46317.23</v>
      </c>
      <c r="E46" s="10">
        <f t="shared" si="0"/>
        <v>44.614826378032326</v>
      </c>
      <c r="F46" s="11">
        <f t="shared" si="1"/>
        <v>-57498.549999999996</v>
      </c>
    </row>
    <row r="47" spans="1:6" ht="30">
      <c r="A47" s="12" t="s">
        <v>113</v>
      </c>
      <c r="B47" s="20" t="s">
        <v>114</v>
      </c>
      <c r="C47" s="46">
        <v>169973.3</v>
      </c>
      <c r="D47" s="46">
        <v>20293.87</v>
      </c>
      <c r="E47" s="10">
        <f t="shared" si="0"/>
        <v>11.93944578354365</v>
      </c>
      <c r="F47" s="11">
        <f t="shared" si="1"/>
        <v>-149679.43</v>
      </c>
    </row>
    <row r="48" spans="1:6" ht="30" customHeight="1">
      <c r="A48" s="14" t="s">
        <v>74</v>
      </c>
      <c r="B48" s="44" t="s">
        <v>93</v>
      </c>
      <c r="C48" s="34">
        <v>14081.57</v>
      </c>
      <c r="D48" s="34">
        <v>4944.86</v>
      </c>
      <c r="E48" s="10">
        <f t="shared" si="0"/>
        <v>35.1158287037596</v>
      </c>
      <c r="F48" s="11">
        <f t="shared" si="1"/>
        <v>-9136.71</v>
      </c>
    </row>
    <row r="49" spans="1:6" ht="29.25" customHeight="1">
      <c r="A49" s="1"/>
      <c r="B49" s="18" t="s">
        <v>115</v>
      </c>
      <c r="C49" s="34">
        <v>4567</v>
      </c>
      <c r="D49" s="34">
        <v>2081</v>
      </c>
      <c r="E49" s="10">
        <f t="shared" si="0"/>
        <v>45.566017079045324</v>
      </c>
      <c r="F49" s="11">
        <f t="shared" si="1"/>
        <v>-2486</v>
      </c>
    </row>
    <row r="50" spans="1:6" ht="30">
      <c r="A50" s="1"/>
      <c r="B50" s="18" t="s">
        <v>20</v>
      </c>
      <c r="C50" s="34">
        <v>19</v>
      </c>
      <c r="D50" s="34"/>
      <c r="E50" s="28"/>
      <c r="F50" s="29"/>
    </row>
    <row r="51" spans="1:6" ht="45">
      <c r="A51" s="1"/>
      <c r="B51" s="18" t="s">
        <v>21</v>
      </c>
      <c r="C51" s="34">
        <v>2</v>
      </c>
      <c r="D51" s="34"/>
      <c r="E51" s="28"/>
      <c r="F51" s="29"/>
    </row>
    <row r="52" spans="1:6" ht="31.5" customHeight="1">
      <c r="A52" s="5" t="s">
        <v>40</v>
      </c>
      <c r="B52" s="21" t="s">
        <v>97</v>
      </c>
      <c r="C52" s="33">
        <f>C53+C54+C55+C56</f>
        <v>353474.62</v>
      </c>
      <c r="D52" s="33">
        <f>D53+D54+D55+D56</f>
        <v>131006.94</v>
      </c>
      <c r="E52" s="8">
        <f>D52/C52*100</f>
        <v>37.06261569783992</v>
      </c>
      <c r="F52" s="9">
        <f>D52-C52</f>
        <v>-222467.68</v>
      </c>
    </row>
    <row r="53" spans="1:6" ht="15">
      <c r="A53" s="12" t="s">
        <v>41</v>
      </c>
      <c r="B53" s="20" t="s">
        <v>42</v>
      </c>
      <c r="C53" s="34">
        <v>209429.31</v>
      </c>
      <c r="D53" s="34">
        <v>64840.01</v>
      </c>
      <c r="E53" s="10">
        <f t="shared" si="0"/>
        <v>30.96033215217106</v>
      </c>
      <c r="F53" s="11">
        <f t="shared" si="1"/>
        <v>-144589.3</v>
      </c>
    </row>
    <row r="54" spans="1:6" ht="15">
      <c r="A54" s="12" t="s">
        <v>43</v>
      </c>
      <c r="B54" s="20" t="s">
        <v>44</v>
      </c>
      <c r="C54" s="34">
        <v>63234.23</v>
      </c>
      <c r="D54" s="34">
        <v>29475.64</v>
      </c>
      <c r="E54" s="10">
        <f t="shared" si="0"/>
        <v>46.613424406369774</v>
      </c>
      <c r="F54" s="11">
        <f t="shared" si="1"/>
        <v>-33758.590000000004</v>
      </c>
    </row>
    <row r="55" spans="1:6" ht="15">
      <c r="A55" s="12" t="s">
        <v>76</v>
      </c>
      <c r="B55" s="20" t="s">
        <v>86</v>
      </c>
      <c r="C55" s="34">
        <v>67037.08</v>
      </c>
      <c r="D55" s="34">
        <v>31635.29</v>
      </c>
      <c r="E55" s="10">
        <f t="shared" si="0"/>
        <v>47.190733844612566</v>
      </c>
      <c r="F55" s="11">
        <f t="shared" si="1"/>
        <v>-35401.79</v>
      </c>
    </row>
    <row r="56" spans="1:6" ht="45">
      <c r="A56" s="15" t="s">
        <v>73</v>
      </c>
      <c r="B56" s="22" t="s">
        <v>94</v>
      </c>
      <c r="C56" s="34">
        <v>13774</v>
      </c>
      <c r="D56" s="34">
        <v>5056</v>
      </c>
      <c r="E56" s="10">
        <f t="shared" si="0"/>
        <v>36.70683897197618</v>
      </c>
      <c r="F56" s="11">
        <f t="shared" si="1"/>
        <v>-8718</v>
      </c>
    </row>
    <row r="57" spans="1:6" ht="28.5">
      <c r="A57" s="12"/>
      <c r="B57" s="18" t="s">
        <v>115</v>
      </c>
      <c r="C57" s="34">
        <v>6671</v>
      </c>
      <c r="D57" s="34">
        <v>3366</v>
      </c>
      <c r="E57" s="10">
        <f t="shared" si="0"/>
        <v>50.45720281816819</v>
      </c>
      <c r="F57" s="11">
        <f t="shared" si="1"/>
        <v>-3305</v>
      </c>
    </row>
    <row r="58" spans="1:6" ht="30" customHeight="1">
      <c r="A58" s="1"/>
      <c r="B58" s="18" t="s">
        <v>20</v>
      </c>
      <c r="C58" s="34">
        <v>3</v>
      </c>
      <c r="D58" s="34"/>
      <c r="E58" s="28"/>
      <c r="F58" s="29"/>
    </row>
    <row r="59" spans="1:6" ht="49.5" customHeight="1">
      <c r="A59" s="1"/>
      <c r="B59" s="18" t="s">
        <v>21</v>
      </c>
      <c r="C59" s="34">
        <v>29</v>
      </c>
      <c r="D59" s="34"/>
      <c r="E59" s="28"/>
      <c r="F59" s="29"/>
    </row>
    <row r="60" spans="1:6" ht="15">
      <c r="A60" s="5" t="s">
        <v>45</v>
      </c>
      <c r="B60" s="21" t="s">
        <v>46</v>
      </c>
      <c r="C60" s="33">
        <f>C61+C64+C67+C70</f>
        <v>1611169.48</v>
      </c>
      <c r="D60" s="33">
        <f>D61+D64+D67+D70</f>
        <v>760550.76</v>
      </c>
      <c r="E60" s="8">
        <f t="shared" si="0"/>
        <v>47.204888712266325</v>
      </c>
      <c r="F60" s="9">
        <f t="shared" si="1"/>
        <v>-850618.72</v>
      </c>
    </row>
    <row r="61" spans="1:6" ht="15.75" customHeight="1">
      <c r="A61" s="12" t="s">
        <v>47</v>
      </c>
      <c r="B61" s="19" t="s">
        <v>48</v>
      </c>
      <c r="C61" s="34">
        <v>581698.4</v>
      </c>
      <c r="D61" s="34">
        <v>244806.12</v>
      </c>
      <c r="E61" s="10">
        <f t="shared" si="0"/>
        <v>42.08471606592007</v>
      </c>
      <c r="F61" s="11">
        <f t="shared" si="1"/>
        <v>-336892.28</v>
      </c>
    </row>
    <row r="62" spans="1:6" ht="18.75" customHeight="1" hidden="1">
      <c r="A62" s="12"/>
      <c r="B62" s="18" t="s">
        <v>19</v>
      </c>
      <c r="C62" s="34">
        <v>111556</v>
      </c>
      <c r="D62" s="34">
        <v>106757</v>
      </c>
      <c r="E62" s="10">
        <f t="shared" si="0"/>
        <v>95.6981247086665</v>
      </c>
      <c r="F62" s="11">
        <f t="shared" si="1"/>
        <v>-4799</v>
      </c>
    </row>
    <row r="63" spans="1:6" ht="47.25" customHeight="1" hidden="1">
      <c r="A63" s="1"/>
      <c r="B63" s="18" t="s">
        <v>21</v>
      </c>
      <c r="C63" s="34">
        <v>1531</v>
      </c>
      <c r="D63" s="34"/>
      <c r="E63" s="10"/>
      <c r="F63" s="11"/>
    </row>
    <row r="64" spans="1:6" ht="15">
      <c r="A64" s="36" t="s">
        <v>49</v>
      </c>
      <c r="B64" s="20" t="s">
        <v>50</v>
      </c>
      <c r="C64" s="34">
        <v>969283.6</v>
      </c>
      <c r="D64" s="34">
        <v>495629.11</v>
      </c>
      <c r="E64" s="10">
        <f t="shared" si="0"/>
        <v>51.133549561758805</v>
      </c>
      <c r="F64" s="11">
        <f t="shared" si="1"/>
        <v>-473654.49</v>
      </c>
    </row>
    <row r="65" spans="1:6" ht="16.5" customHeight="1" hidden="1">
      <c r="A65" s="12"/>
      <c r="B65" s="18" t="s">
        <v>19</v>
      </c>
      <c r="C65" s="34">
        <v>202879</v>
      </c>
      <c r="D65" s="34">
        <v>197129</v>
      </c>
      <c r="E65" s="10">
        <f t="shared" si="0"/>
        <v>97.16579833299652</v>
      </c>
      <c r="F65" s="11">
        <f t="shared" si="1"/>
        <v>-5750</v>
      </c>
    </row>
    <row r="66" spans="1:6" ht="44.25" customHeight="1" hidden="1">
      <c r="A66" s="12"/>
      <c r="B66" s="18" t="s">
        <v>21</v>
      </c>
      <c r="C66" s="34">
        <v>1939</v>
      </c>
      <c r="D66" s="34"/>
      <c r="E66" s="10"/>
      <c r="F66" s="11"/>
    </row>
    <row r="67" spans="1:6" ht="25.5">
      <c r="A67" s="12" t="s">
        <v>51</v>
      </c>
      <c r="B67" s="19" t="s">
        <v>52</v>
      </c>
      <c r="C67" s="34">
        <v>21806.52</v>
      </c>
      <c r="D67" s="34">
        <v>5572.63</v>
      </c>
      <c r="E67" s="10">
        <f t="shared" si="0"/>
        <v>25.554879916648783</v>
      </c>
      <c r="F67" s="11">
        <f t="shared" si="1"/>
        <v>-16233.89</v>
      </c>
    </row>
    <row r="68" spans="1:6" ht="18.75" customHeight="1" hidden="1">
      <c r="A68" s="12"/>
      <c r="B68" s="18" t="s">
        <v>19</v>
      </c>
      <c r="C68" s="34">
        <v>0</v>
      </c>
      <c r="D68" s="34">
        <v>0</v>
      </c>
      <c r="E68" s="10">
        <v>0</v>
      </c>
      <c r="F68" s="11">
        <f t="shared" si="1"/>
        <v>0</v>
      </c>
    </row>
    <row r="69" spans="1:6" ht="49.5" customHeight="1" hidden="1">
      <c r="A69" s="12"/>
      <c r="B69" s="18" t="s">
        <v>21</v>
      </c>
      <c r="C69" s="34">
        <v>0</v>
      </c>
      <c r="D69" s="34"/>
      <c r="E69" s="10"/>
      <c r="F69" s="11"/>
    </row>
    <row r="70" spans="1:6" ht="25.5" customHeight="1">
      <c r="A70" s="36" t="s">
        <v>53</v>
      </c>
      <c r="B70" s="19" t="s">
        <v>54</v>
      </c>
      <c r="C70" s="34">
        <v>38380.96</v>
      </c>
      <c r="D70" s="34">
        <v>14542.9</v>
      </c>
      <c r="E70" s="10">
        <f t="shared" si="0"/>
        <v>37.890922999320495</v>
      </c>
      <c r="F70" s="11">
        <f t="shared" si="1"/>
        <v>-23838.059999999998</v>
      </c>
    </row>
    <row r="71" spans="1:6" ht="29.25" customHeight="1">
      <c r="A71" s="12"/>
      <c r="B71" s="18" t="s">
        <v>115</v>
      </c>
      <c r="C71" s="34">
        <v>20348</v>
      </c>
      <c r="D71" s="34">
        <v>9458</v>
      </c>
      <c r="E71" s="10">
        <f t="shared" si="0"/>
        <v>46.48122665618243</v>
      </c>
      <c r="F71" s="11">
        <f t="shared" si="1"/>
        <v>-10890</v>
      </c>
    </row>
    <row r="72" spans="1:6" ht="30" customHeight="1">
      <c r="A72" s="12"/>
      <c r="B72" s="18" t="s">
        <v>20</v>
      </c>
      <c r="C72" s="34">
        <v>20</v>
      </c>
      <c r="D72" s="34"/>
      <c r="E72" s="10"/>
      <c r="F72" s="11"/>
    </row>
    <row r="73" spans="1:6" ht="48" customHeight="1">
      <c r="A73" s="12"/>
      <c r="B73" s="18" t="s">
        <v>21</v>
      </c>
      <c r="C73" s="34">
        <v>104</v>
      </c>
      <c r="D73" s="34"/>
      <c r="E73" s="10"/>
      <c r="F73" s="11"/>
    </row>
    <row r="74" spans="1:6" ht="32.25" customHeight="1">
      <c r="A74" s="13" t="s">
        <v>55</v>
      </c>
      <c r="B74" s="21" t="s">
        <v>56</v>
      </c>
      <c r="C74" s="33">
        <f>C75+C78</f>
        <v>63199</v>
      </c>
      <c r="D74" s="32">
        <f>D75+D78</f>
        <v>24970</v>
      </c>
      <c r="E74" s="8">
        <f t="shared" si="0"/>
        <v>39.51011883099416</v>
      </c>
      <c r="F74" s="9">
        <f t="shared" si="1"/>
        <v>-38229</v>
      </c>
    </row>
    <row r="75" spans="1:6" ht="15">
      <c r="A75" s="12" t="s">
        <v>57</v>
      </c>
      <c r="B75" s="23" t="s">
        <v>58</v>
      </c>
      <c r="C75" s="37" t="s">
        <v>119</v>
      </c>
      <c r="D75" s="37">
        <v>22565</v>
      </c>
      <c r="E75" s="10">
        <f t="shared" si="0"/>
        <v>39.89850767381003</v>
      </c>
      <c r="F75" s="11">
        <f t="shared" si="1"/>
        <v>-33991</v>
      </c>
    </row>
    <row r="76" spans="1:6" ht="27.75" customHeight="1" hidden="1">
      <c r="A76" s="12"/>
      <c r="B76" s="18" t="s">
        <v>19</v>
      </c>
      <c r="C76" s="37">
        <v>15347</v>
      </c>
      <c r="D76" s="36" t="s">
        <v>110</v>
      </c>
      <c r="E76" s="10">
        <f t="shared" si="0"/>
        <v>99.9869681370952</v>
      </c>
      <c r="F76" s="11">
        <f aca="true" t="shared" si="2" ref="F76:F110">D76-C76</f>
        <v>-2</v>
      </c>
    </row>
    <row r="77" spans="1:6" ht="45.75" customHeight="1" hidden="1">
      <c r="A77" s="12"/>
      <c r="B77" s="18" t="s">
        <v>21</v>
      </c>
      <c r="C77" s="37">
        <v>0</v>
      </c>
      <c r="D77" s="36"/>
      <c r="E77" s="10"/>
      <c r="F77" s="11"/>
    </row>
    <row r="78" spans="1:6" ht="63" customHeight="1">
      <c r="A78" s="12" t="s">
        <v>59</v>
      </c>
      <c r="B78" s="20" t="s">
        <v>60</v>
      </c>
      <c r="C78" s="30">
        <v>6643</v>
      </c>
      <c r="D78" s="30">
        <v>2405</v>
      </c>
      <c r="E78" s="10">
        <f t="shared" si="0"/>
        <v>36.20352250489237</v>
      </c>
      <c r="F78" s="11">
        <f t="shared" si="2"/>
        <v>-4238</v>
      </c>
    </row>
    <row r="79" spans="1:6" ht="32.25" customHeight="1">
      <c r="A79" s="12"/>
      <c r="B79" s="18" t="s">
        <v>115</v>
      </c>
      <c r="C79" s="30">
        <v>3659</v>
      </c>
      <c r="D79" s="30">
        <v>1698</v>
      </c>
      <c r="E79" s="10">
        <f t="shared" si="0"/>
        <v>46.40612189122711</v>
      </c>
      <c r="F79" s="11">
        <f t="shared" si="2"/>
        <v>-1961</v>
      </c>
    </row>
    <row r="80" spans="1:6" ht="31.5" customHeight="1">
      <c r="A80" s="12"/>
      <c r="B80" s="18" t="s">
        <v>20</v>
      </c>
      <c r="C80" s="30">
        <v>4</v>
      </c>
      <c r="D80" s="30"/>
      <c r="E80" s="28"/>
      <c r="F80" s="29"/>
    </row>
    <row r="81" spans="1:6" ht="46.5" customHeight="1">
      <c r="A81" s="12"/>
      <c r="B81" s="18" t="s">
        <v>21</v>
      </c>
      <c r="C81" s="30">
        <v>19</v>
      </c>
      <c r="D81" s="30"/>
      <c r="E81" s="28"/>
      <c r="F81" s="29"/>
    </row>
    <row r="82" spans="1:6" ht="30" customHeight="1">
      <c r="A82" s="13" t="s">
        <v>61</v>
      </c>
      <c r="B82" s="21" t="s">
        <v>95</v>
      </c>
      <c r="C82" s="38">
        <f>C83+C86+C89+C92+C95+C98</f>
        <v>264628</v>
      </c>
      <c r="D82" s="38">
        <f>D83+D86+D89+D92+D95+D98</f>
        <v>103603</v>
      </c>
      <c r="E82" s="8">
        <f t="shared" si="0"/>
        <v>39.15043003763774</v>
      </c>
      <c r="F82" s="9">
        <f t="shared" si="2"/>
        <v>-161025</v>
      </c>
    </row>
    <row r="83" spans="1:6" ht="30">
      <c r="A83" s="12" t="s">
        <v>62</v>
      </c>
      <c r="B83" s="23" t="s">
        <v>87</v>
      </c>
      <c r="C83" s="30">
        <v>142400</v>
      </c>
      <c r="D83" s="30">
        <v>47799</v>
      </c>
      <c r="E83" s="10">
        <f t="shared" si="0"/>
        <v>33.56671348314607</v>
      </c>
      <c r="F83" s="11">
        <f t="shared" si="2"/>
        <v>-94601</v>
      </c>
    </row>
    <row r="84" spans="1:6" ht="24.75" customHeight="1" hidden="1">
      <c r="A84" s="12"/>
      <c r="B84" s="18" t="s">
        <v>19</v>
      </c>
      <c r="C84" s="30">
        <v>12116</v>
      </c>
      <c r="D84" s="30">
        <v>12116</v>
      </c>
      <c r="E84" s="10">
        <f t="shared" si="0"/>
        <v>100</v>
      </c>
      <c r="F84" s="11">
        <f t="shared" si="2"/>
        <v>0</v>
      </c>
    </row>
    <row r="85" spans="1:6" ht="48.75" customHeight="1" hidden="1">
      <c r="A85" s="12"/>
      <c r="B85" s="18" t="s">
        <v>21</v>
      </c>
      <c r="C85" s="30">
        <v>0</v>
      </c>
      <c r="D85" s="30"/>
      <c r="E85" s="10"/>
      <c r="F85" s="11"/>
    </row>
    <row r="86" spans="1:6" ht="15">
      <c r="A86" s="12" t="s">
        <v>63</v>
      </c>
      <c r="B86" s="19" t="s">
        <v>88</v>
      </c>
      <c r="C86" s="30">
        <v>98165</v>
      </c>
      <c r="D86" s="30">
        <v>43457</v>
      </c>
      <c r="E86" s="10">
        <f t="shared" si="0"/>
        <v>44.26934243365761</v>
      </c>
      <c r="F86" s="11">
        <f t="shared" si="2"/>
        <v>-54708</v>
      </c>
    </row>
    <row r="87" spans="1:6" ht="15" hidden="1">
      <c r="A87" s="12"/>
      <c r="B87" s="18" t="s">
        <v>19</v>
      </c>
      <c r="C87" s="30">
        <v>15318</v>
      </c>
      <c r="D87" s="30">
        <v>15223</v>
      </c>
      <c r="E87" s="10">
        <f t="shared" si="0"/>
        <v>99.37981459720591</v>
      </c>
      <c r="F87" s="11">
        <f t="shared" si="2"/>
        <v>-95</v>
      </c>
    </row>
    <row r="88" spans="1:6" ht="43.5" customHeight="1" hidden="1">
      <c r="A88" s="12"/>
      <c r="B88" s="18" t="s">
        <v>21</v>
      </c>
      <c r="C88" s="30">
        <v>0</v>
      </c>
      <c r="D88" s="30"/>
      <c r="E88" s="10"/>
      <c r="F88" s="11"/>
    </row>
    <row r="89" spans="1:6" ht="30">
      <c r="A89" s="12" t="s">
        <v>77</v>
      </c>
      <c r="B89" s="24" t="s">
        <v>92</v>
      </c>
      <c r="C89" s="30">
        <v>0</v>
      </c>
      <c r="D89" s="30">
        <v>0</v>
      </c>
      <c r="E89" s="10"/>
      <c r="F89" s="11">
        <f t="shared" si="2"/>
        <v>0</v>
      </c>
    </row>
    <row r="90" spans="1:6" ht="15" hidden="1">
      <c r="A90" s="12"/>
      <c r="B90" s="18" t="s">
        <v>19</v>
      </c>
      <c r="C90" s="30">
        <v>37</v>
      </c>
      <c r="D90" s="30">
        <v>37</v>
      </c>
      <c r="E90" s="10">
        <f t="shared" si="0"/>
        <v>100</v>
      </c>
      <c r="F90" s="11">
        <f t="shared" si="2"/>
        <v>0</v>
      </c>
    </row>
    <row r="91" spans="1:6" ht="45" hidden="1">
      <c r="A91" s="12"/>
      <c r="B91" s="18" t="s">
        <v>21</v>
      </c>
      <c r="C91" s="30">
        <v>0</v>
      </c>
      <c r="D91" s="30"/>
      <c r="E91" s="10"/>
      <c r="F91" s="11"/>
    </row>
    <row r="92" spans="1:6" ht="19.5" customHeight="1">
      <c r="A92" s="12" t="s">
        <v>64</v>
      </c>
      <c r="B92" s="23" t="s">
        <v>96</v>
      </c>
      <c r="C92" s="30">
        <v>14141</v>
      </c>
      <c r="D92" s="30">
        <v>7145</v>
      </c>
      <c r="E92" s="10">
        <f t="shared" si="0"/>
        <v>50.52683685736511</v>
      </c>
      <c r="F92" s="11">
        <f t="shared" si="2"/>
        <v>-6996</v>
      </c>
    </row>
    <row r="93" spans="1:6" ht="17.25" customHeight="1" hidden="1">
      <c r="A93" s="12"/>
      <c r="B93" s="18" t="s">
        <v>19</v>
      </c>
      <c r="C93" s="30">
        <v>28079</v>
      </c>
      <c r="D93" s="30">
        <v>24547</v>
      </c>
      <c r="E93" s="10">
        <f t="shared" si="0"/>
        <v>87.42120445884825</v>
      </c>
      <c r="F93" s="11">
        <f t="shared" si="2"/>
        <v>-3532</v>
      </c>
    </row>
    <row r="94" spans="1:6" ht="43.5" customHeight="1" hidden="1">
      <c r="A94" s="12"/>
      <c r="B94" s="18" t="s">
        <v>21</v>
      </c>
      <c r="C94" s="30">
        <v>0</v>
      </c>
      <c r="D94" s="30"/>
      <c r="E94" s="28"/>
      <c r="F94" s="29"/>
    </row>
    <row r="95" spans="1:6" ht="51.75" customHeight="1">
      <c r="A95" s="12" t="s">
        <v>78</v>
      </c>
      <c r="B95" s="25" t="s">
        <v>101</v>
      </c>
      <c r="C95" s="30">
        <v>0</v>
      </c>
      <c r="D95" s="30">
        <v>0</v>
      </c>
      <c r="E95" s="10">
        <v>0</v>
      </c>
      <c r="F95" s="11">
        <f t="shared" si="2"/>
        <v>0</v>
      </c>
    </row>
    <row r="96" spans="1:6" ht="17.25" customHeight="1" hidden="1">
      <c r="A96" s="2"/>
      <c r="B96" s="18" t="s">
        <v>19</v>
      </c>
      <c r="C96" s="30">
        <v>0</v>
      </c>
      <c r="D96" s="30">
        <v>0</v>
      </c>
      <c r="E96" s="10"/>
      <c r="F96" s="11"/>
    </row>
    <row r="97" spans="1:6" ht="45" customHeight="1" hidden="1">
      <c r="A97" s="2"/>
      <c r="B97" s="18" t="s">
        <v>21</v>
      </c>
      <c r="C97" s="30">
        <v>0</v>
      </c>
      <c r="D97" s="30"/>
      <c r="E97" s="10"/>
      <c r="F97" s="11"/>
    </row>
    <row r="98" spans="1:6" ht="34.5" customHeight="1">
      <c r="A98" s="36" t="s">
        <v>103</v>
      </c>
      <c r="B98" s="25" t="s">
        <v>102</v>
      </c>
      <c r="C98" s="30">
        <v>9922</v>
      </c>
      <c r="D98" s="30">
        <v>5202</v>
      </c>
      <c r="E98" s="10">
        <f t="shared" si="0"/>
        <v>52.428945777061074</v>
      </c>
      <c r="F98" s="11">
        <f t="shared" si="2"/>
        <v>-4720</v>
      </c>
    </row>
    <row r="99" spans="1:6" ht="31.5" customHeight="1">
      <c r="A99" s="12"/>
      <c r="B99" s="18" t="s">
        <v>115</v>
      </c>
      <c r="C99" s="30">
        <v>4179</v>
      </c>
      <c r="D99" s="30">
        <v>2128</v>
      </c>
      <c r="E99" s="10">
        <f t="shared" si="0"/>
        <v>50.9212730318258</v>
      </c>
      <c r="F99" s="11">
        <f t="shared" si="2"/>
        <v>-2051</v>
      </c>
    </row>
    <row r="100" spans="1:6" ht="32.25" customHeight="1">
      <c r="A100" s="12"/>
      <c r="B100" s="18" t="s">
        <v>20</v>
      </c>
      <c r="C100" s="30">
        <v>7</v>
      </c>
      <c r="D100" s="30"/>
      <c r="E100" s="10"/>
      <c r="F100" s="11"/>
    </row>
    <row r="101" spans="1:6" ht="47.25" customHeight="1">
      <c r="A101" s="12"/>
      <c r="B101" s="18" t="s">
        <v>21</v>
      </c>
      <c r="C101" s="30">
        <v>15</v>
      </c>
      <c r="D101" s="30"/>
      <c r="E101" s="10"/>
      <c r="F101" s="11"/>
    </row>
    <row r="102" spans="1:6" ht="15">
      <c r="A102" s="13" t="s">
        <v>65</v>
      </c>
      <c r="B102" s="26" t="s">
        <v>66</v>
      </c>
      <c r="C102" s="38">
        <f>C103+C104+C107+C108+C109</f>
        <v>1035584</v>
      </c>
      <c r="D102" s="38">
        <f>D103+D104+D107+D108+D109</f>
        <v>514987</v>
      </c>
      <c r="E102" s="8">
        <f t="shared" si="0"/>
        <v>49.729138341264445</v>
      </c>
      <c r="F102" s="9">
        <f t="shared" si="2"/>
        <v>-520597</v>
      </c>
    </row>
    <row r="103" spans="1:6" ht="15">
      <c r="A103" s="12" t="s">
        <v>67</v>
      </c>
      <c r="B103" s="23" t="s">
        <v>68</v>
      </c>
      <c r="C103" s="30">
        <v>3583</v>
      </c>
      <c r="D103" s="30">
        <v>1382</v>
      </c>
      <c r="E103" s="10">
        <f t="shared" si="0"/>
        <v>38.5710298632431</v>
      </c>
      <c r="F103" s="11">
        <f t="shared" si="2"/>
        <v>-2201</v>
      </c>
    </row>
    <row r="104" spans="1:6" ht="30">
      <c r="A104" s="2">
        <v>1002</v>
      </c>
      <c r="B104" s="23" t="s">
        <v>69</v>
      </c>
      <c r="C104" s="30">
        <v>107340</v>
      </c>
      <c r="D104" s="30">
        <v>50297</v>
      </c>
      <c r="E104" s="10">
        <f t="shared" si="0"/>
        <v>46.85764859325508</v>
      </c>
      <c r="F104" s="11">
        <f t="shared" si="2"/>
        <v>-57043</v>
      </c>
    </row>
    <row r="105" spans="1:6" ht="17.25" customHeight="1" hidden="1">
      <c r="A105" s="2"/>
      <c r="B105" s="18" t="s">
        <v>19</v>
      </c>
      <c r="C105" s="30">
        <v>2676</v>
      </c>
      <c r="D105" s="30">
        <v>2676</v>
      </c>
      <c r="E105" s="10">
        <f t="shared" si="0"/>
        <v>100</v>
      </c>
      <c r="F105" s="11">
        <f t="shared" si="2"/>
        <v>0</v>
      </c>
    </row>
    <row r="106" spans="1:6" ht="45" customHeight="1" hidden="1">
      <c r="A106" s="2"/>
      <c r="B106" s="18" t="s">
        <v>21</v>
      </c>
      <c r="C106" s="30">
        <v>0</v>
      </c>
      <c r="D106" s="30"/>
      <c r="E106" s="10"/>
      <c r="F106" s="11"/>
    </row>
    <row r="107" spans="1:6" ht="33" customHeight="1">
      <c r="A107" s="2">
        <v>1003</v>
      </c>
      <c r="B107" s="18" t="s">
        <v>70</v>
      </c>
      <c r="C107" s="30">
        <v>817044</v>
      </c>
      <c r="D107" s="30">
        <v>417728</v>
      </c>
      <c r="E107" s="10">
        <f t="shared" si="0"/>
        <v>51.126744704079584</v>
      </c>
      <c r="F107" s="11">
        <f t="shared" si="2"/>
        <v>-399316</v>
      </c>
    </row>
    <row r="108" spans="1:6" ht="18.75" customHeight="1">
      <c r="A108" s="2">
        <v>1004</v>
      </c>
      <c r="B108" s="18" t="s">
        <v>90</v>
      </c>
      <c r="C108" s="30">
        <v>61310</v>
      </c>
      <c r="D108" s="30">
        <v>32292</v>
      </c>
      <c r="E108" s="10">
        <f t="shared" si="0"/>
        <v>52.67003751427174</v>
      </c>
      <c r="F108" s="11">
        <f t="shared" si="2"/>
        <v>-29018</v>
      </c>
    </row>
    <row r="109" spans="1:6" ht="44.25" customHeight="1">
      <c r="A109" s="2">
        <v>1006</v>
      </c>
      <c r="B109" s="23" t="s">
        <v>71</v>
      </c>
      <c r="C109" s="30">
        <v>46307</v>
      </c>
      <c r="D109" s="30">
        <v>13288</v>
      </c>
      <c r="E109" s="10">
        <f t="shared" si="0"/>
        <v>28.69544561297428</v>
      </c>
      <c r="F109" s="11">
        <f t="shared" si="2"/>
        <v>-33019</v>
      </c>
    </row>
    <row r="110" spans="1:6" ht="28.5" customHeight="1">
      <c r="A110" s="2"/>
      <c r="B110" s="18" t="s">
        <v>115</v>
      </c>
      <c r="C110" s="30">
        <v>31227</v>
      </c>
      <c r="D110" s="30">
        <v>9275</v>
      </c>
      <c r="E110" s="10">
        <f t="shared" si="0"/>
        <v>29.70186056937906</v>
      </c>
      <c r="F110" s="11">
        <f t="shared" si="2"/>
        <v>-21952</v>
      </c>
    </row>
    <row r="111" spans="1:6" ht="31.5" customHeight="1">
      <c r="A111" s="2"/>
      <c r="B111" s="18" t="s">
        <v>20</v>
      </c>
      <c r="C111" s="30">
        <v>122</v>
      </c>
      <c r="D111" s="30"/>
      <c r="E111" s="10"/>
      <c r="F111" s="11"/>
    </row>
    <row r="112" spans="1:6" ht="48" customHeight="1">
      <c r="A112" s="2"/>
      <c r="B112" s="18" t="s">
        <v>21</v>
      </c>
      <c r="C112" s="30">
        <v>2</v>
      </c>
      <c r="D112" s="30"/>
      <c r="E112" s="10"/>
      <c r="F112" s="11"/>
    </row>
    <row r="113" spans="1:6" ht="17.25" customHeight="1">
      <c r="A113" s="41">
        <v>1100</v>
      </c>
      <c r="B113" s="42" t="s">
        <v>89</v>
      </c>
      <c r="C113" s="43">
        <f>C114+C115+C116+C117</f>
        <v>139026</v>
      </c>
      <c r="D113" s="43">
        <f>D114+D115+D116+D117</f>
        <v>15538</v>
      </c>
      <c r="E113" s="8">
        <f aca="true" t="shared" si="3" ref="E113:E118">D113/C113*100</f>
        <v>11.176326730251896</v>
      </c>
      <c r="F113" s="9">
        <f aca="true" t="shared" si="4" ref="F113:F118">D113-C113</f>
        <v>-123488</v>
      </c>
    </row>
    <row r="114" spans="1:6" ht="20.25" customHeight="1">
      <c r="A114" s="2">
        <v>1101</v>
      </c>
      <c r="B114" s="18" t="s">
        <v>104</v>
      </c>
      <c r="C114" s="30">
        <v>88429</v>
      </c>
      <c r="D114" s="30">
        <v>1306</v>
      </c>
      <c r="E114" s="10">
        <f t="shared" si="3"/>
        <v>1.476891065148311</v>
      </c>
      <c r="F114" s="11">
        <f t="shared" si="4"/>
        <v>-87123</v>
      </c>
    </row>
    <row r="115" spans="1:6" ht="20.25" customHeight="1">
      <c r="A115" s="2">
        <v>1102</v>
      </c>
      <c r="B115" s="18" t="s">
        <v>105</v>
      </c>
      <c r="C115" s="30">
        <v>29883</v>
      </c>
      <c r="D115" s="30">
        <v>13370</v>
      </c>
      <c r="E115" s="10">
        <f t="shared" si="3"/>
        <v>44.74115717966737</v>
      </c>
      <c r="F115" s="11">
        <f t="shared" si="4"/>
        <v>-16513</v>
      </c>
    </row>
    <row r="116" spans="1:6" ht="17.25" customHeight="1">
      <c r="A116" s="2">
        <v>1103</v>
      </c>
      <c r="B116" s="18" t="s">
        <v>106</v>
      </c>
      <c r="C116" s="30">
        <v>18000</v>
      </c>
      <c r="D116" s="30">
        <v>0</v>
      </c>
      <c r="E116" s="10">
        <f t="shared" si="3"/>
        <v>0</v>
      </c>
      <c r="F116" s="11">
        <f t="shared" si="4"/>
        <v>-18000</v>
      </c>
    </row>
    <row r="117" spans="1:6" ht="37.5" customHeight="1">
      <c r="A117" s="2">
        <v>1105</v>
      </c>
      <c r="B117" s="18" t="s">
        <v>107</v>
      </c>
      <c r="C117" s="30">
        <v>2714</v>
      </c>
      <c r="D117" s="30">
        <v>862</v>
      </c>
      <c r="E117" s="10">
        <f t="shared" si="3"/>
        <v>31.76123802505527</v>
      </c>
      <c r="F117" s="11">
        <f>D117-C117</f>
        <v>-1852</v>
      </c>
    </row>
    <row r="118" spans="1:6" ht="31.5" customHeight="1">
      <c r="A118" s="2"/>
      <c r="B118" s="18" t="s">
        <v>115</v>
      </c>
      <c r="C118" s="30">
        <v>1592</v>
      </c>
      <c r="D118" s="30">
        <v>629</v>
      </c>
      <c r="E118" s="10">
        <f t="shared" si="3"/>
        <v>39.51005025125628</v>
      </c>
      <c r="F118" s="11">
        <f t="shared" si="4"/>
        <v>-963</v>
      </c>
    </row>
    <row r="119" spans="1:6" ht="30.75" customHeight="1">
      <c r="A119" s="2"/>
      <c r="B119" s="18" t="s">
        <v>20</v>
      </c>
      <c r="C119" s="30">
        <v>6</v>
      </c>
      <c r="D119" s="30"/>
      <c r="E119" s="8"/>
      <c r="F119" s="9"/>
    </row>
    <row r="120" spans="1:6" ht="48" customHeight="1">
      <c r="A120" s="2"/>
      <c r="B120" s="18" t="s">
        <v>21</v>
      </c>
      <c r="C120" s="30">
        <v>0</v>
      </c>
      <c r="D120" s="30"/>
      <c r="E120" s="8"/>
      <c r="F120" s="9"/>
    </row>
    <row r="121" spans="1:6" ht="29.25" customHeight="1">
      <c r="A121" s="41">
        <v>1200</v>
      </c>
      <c r="B121" s="42" t="s">
        <v>108</v>
      </c>
      <c r="C121" s="43">
        <f>SUM(C122)</f>
        <v>1494</v>
      </c>
      <c r="D121" s="43">
        <f>SUM(D122)</f>
        <v>747</v>
      </c>
      <c r="E121" s="8">
        <f>D121/C121*100</f>
        <v>50</v>
      </c>
      <c r="F121" s="9">
        <f>D121-C121</f>
        <v>-747</v>
      </c>
    </row>
    <row r="122" spans="1:6" ht="28.5" customHeight="1">
      <c r="A122" s="2">
        <v>1202</v>
      </c>
      <c r="B122" s="18" t="s">
        <v>109</v>
      </c>
      <c r="C122" s="30">
        <v>1494</v>
      </c>
      <c r="D122" s="30">
        <v>747</v>
      </c>
      <c r="E122" s="10">
        <f>D122/C122*100</f>
        <v>50</v>
      </c>
      <c r="F122" s="11">
        <f>D122-C122</f>
        <v>-747</v>
      </c>
    </row>
    <row r="123" spans="1:6" ht="43.5" customHeight="1">
      <c r="A123" s="41">
        <v>1300</v>
      </c>
      <c r="B123" s="42" t="s">
        <v>83</v>
      </c>
      <c r="C123" s="43">
        <v>11300</v>
      </c>
      <c r="D123" s="43">
        <v>0</v>
      </c>
      <c r="E123" s="8">
        <f>D123/C123*100</f>
        <v>0</v>
      </c>
      <c r="F123" s="9">
        <f>D123-C123</f>
        <v>-11300</v>
      </c>
    </row>
    <row r="124" spans="1:6" ht="15">
      <c r="A124" s="2"/>
      <c r="B124" s="21" t="s">
        <v>72</v>
      </c>
      <c r="C124" s="33">
        <f>C11+C35+C40+C52+C60+C74+C82+C102+C113+C121+C123</f>
        <v>3993152.04</v>
      </c>
      <c r="D124" s="33">
        <f>D11+D35+D40+D52+D60+D74+D82+D102+D113+D121+D123</f>
        <v>1705635.74</v>
      </c>
      <c r="E124" s="8">
        <f>D124/C124*100</f>
        <v>42.71401947419963</v>
      </c>
      <c r="F124" s="9">
        <f>D124-C124</f>
        <v>-2287516.3</v>
      </c>
    </row>
  </sheetData>
  <sheetProtection/>
  <mergeCells count="3">
    <mergeCell ref="A1:F1"/>
    <mergeCell ref="A2:F2"/>
    <mergeCell ref="A8:F8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2012-07-12T11:39:18Z</dcterms:modified>
  <cp:category/>
  <cp:version/>
  <cp:contentType/>
  <cp:contentStatus/>
</cp:coreProperties>
</file>