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2 кв. 2014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<sst xmlns="http://schemas.openxmlformats.org/spreadsheetml/2006/main" count="200" uniqueCount="129">
  <si>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</si>
  <si>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</si>
  <si>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</si>
  <si>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</si>
  <si>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</si>
  <si>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</si>
  <si>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Доходы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</si>
  <si>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</si>
  <si>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</si>
  <si>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</si>
  <si>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</si>
  <si>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</si>
  <si>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</si>
  <si>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</si>
  <si>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</si>
  <si>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</si>
  <si>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</si>
  <si>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</si>
  <si>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</si>
  <si>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</si>
  <si>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</si>
  <si>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</si>
  <si>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</si>
  <si>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</si>
  <si>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</si>
  <si>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</si>
  <si>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</si>
  <si>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</si>
  <si>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</si>
  <si>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</si>
  <si>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</si>
  <si>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</si>
  <si>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</si>
  <si>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</si>
  <si>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</si>
  <si>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</si>
  <si>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</si>
  <si>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</si>
  <si>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</si>
  <si>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</si>
  <si>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</si>
  <si>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</si>
  <si>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</si>
  <si>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</si>
  <si>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</si>
  <si>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</si>
  <si>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</si>
  <si>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</si>
  <si>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</si>
  <si>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</si>
  <si>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</si>
  <si>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</si>
  <si>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</si>
  <si>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</si>
  <si>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</si>
  <si>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</si>
  <si>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</si>
  <si>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</si>
  <si>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</si>
  <si>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</si>
  <si>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</si>
  <si>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</si>
  <si>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</si>
  <si>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</si>
  <si>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</si>
  <si>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</si>
  <si>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</si>
  <si>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</si>
  <si>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</si>
  <si>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</si>
  <si>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</si>
  <si>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</si>
  <si>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</si>
  <si>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</si>
  <si>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</si>
  <si>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</si>
  <si>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</si>
  <si>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</si>
  <si>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</si>
  <si>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</si>
  <si>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</si>
  <si>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</si>
  <si>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</si>
  <si>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</si>
  <si>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</si>
  <si>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</si>
  <si>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</si>
  <si>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</si>
  <si>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</si>
  <si>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</si>
  <si>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</si>
  <si>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</si>
  <si>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</si>
  <si>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</si>
  <si>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Здравоохранение, физическая
 культура и спорт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</si>
  <si>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</si>
  <si>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</si>
  <si>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</si>
  <si>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</si>
  <si>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</si>
  <si>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</si>
  <si>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</si>
  <si>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</si>
  <si>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</si>
  <si>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</si>
  <si>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</si>
  <si>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</si>
  <si>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</si>
  <si>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</si>
  <si>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</si>
  <si>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</si>
  <si>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</si>
  <si>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</si>
  <si>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</si>
  <si>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</si>
  <si>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</si>
  <si>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</si>
  <si>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</si>
  <si>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</si>
  <si>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</si>
  <si>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</si>
  <si>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</si>
  <si>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</si>
  <si>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</si>
  <si>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</si>
  <si>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</si>
  <si>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63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</si>
  <si>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 с учетом II квартала 2014 г)
</t>
  </si>
  <si>
    <t>175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</si>
</sst>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  <numFmt numFmtId="169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3" fillId="0" borderId="10" xfId="62" applyNumberFormat="1" applyFont="1" applyBorder="1" applyAlignment="1">
      <alignment/>
      <protection/>
    </xf>
    <xf numFmtId="0" fontId="54" fillId="0" borderId="10" xfId="64" applyFont="1" applyBorder="1" applyAlignment="1">
      <alignment wrapText="1"/>
      <protection/>
    </xf>
    <xf numFmtId="0" fontId="55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4" fillId="0" borderId="10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">
      <pane xSplit="1" ySplit="2" topLeftCell="C1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9" sqref="F139"/>
    </sheetView>
  </sheetViews>
  <sheetFormatPr defaultColWidth="9.140625" defaultRowHeight="15"/>
  <cols>
    <col min="1" max="1" width="16.00390625" style="4" customWidth="1"/>
    <col min="2" max="2" width="31.57421875" style="21" customWidth="1"/>
    <col min="3" max="3" width="14.7109375" style="44" customWidth="1"/>
    <col min="4" max="4" width="12.421875" style="32" bestFit="1" customWidth="1"/>
    <col min="5" max="5" width="8.8515625" style="32" bestFit="1" customWidth="1"/>
    <col min="6" max="6" width="10.8515625" style="32" bestFit="1" customWidth="1"/>
    <col min="7" max="16384" width="9.140625" style="4" customWidth="1"/>
  </cols>
  <sheetData>
    <row r="1" spans="1:6" ht="58.5" customHeight="1">
      <c r="A1" s="49" t="s">
        <v>127</v>
      </c>
      <c r="B1" s="49"/>
      <c r="C1" s="49"/>
      <c r="D1" s="49"/>
      <c r="E1" s="49"/>
      <c r="F1" s="49"/>
    </row>
    <row r="2" spans="1:6" ht="21" customHeight="1">
      <c r="A2" s="50" t="s">
        <v>118</v>
      </c>
      <c r="B2" s="50"/>
      <c r="C2" s="50"/>
      <c r="D2" s="50"/>
      <c r="E2" s="50"/>
      <c r="F2" s="50"/>
    </row>
    <row r="3" spans="1:6" ht="45">
      <c r="A3" s="1" t="s">
        <v>0</v>
      </c>
      <c r="B3" s="1" t="s">
        <v>1</v>
      </c>
      <c r="C3" s="33" t="s">
        <v>2</v>
      </c>
      <c r="D3" s="35" t="s">
        <v>3</v>
      </c>
      <c r="E3" s="33" t="s">
        <v>4</v>
      </c>
      <c r="F3" s="33" t="s">
        <v>5</v>
      </c>
    </row>
    <row r="4" spans="1:6" ht="15">
      <c r="A4" s="3">
        <v>10000000000000000</v>
      </c>
      <c r="B4" s="10" t="s">
        <v>6</v>
      </c>
      <c r="C4" s="36">
        <v>1430429.7</v>
      </c>
      <c r="D4" s="36">
        <v>700612.02</v>
      </c>
      <c r="E4" s="37">
        <f>D4/C4</f>
        <v>0.4897912983769842</v>
      </c>
      <c r="F4" s="38">
        <f>D4-C4</f>
        <v>-729817.6799999999</v>
      </c>
    </row>
    <row r="5" spans="1:6" ht="28.5">
      <c r="A5" s="3">
        <v>20000000000000000</v>
      </c>
      <c r="B5" s="10" t="s">
        <v>7</v>
      </c>
      <c r="C5" s="36">
        <v>1768067.81</v>
      </c>
      <c r="D5" s="36">
        <v>868446.52</v>
      </c>
      <c r="E5" s="37">
        <f>D5/C5</f>
        <v>0.49118394390088466</v>
      </c>
      <c r="F5" s="38">
        <f>D5-C5</f>
        <v>-899621.29</v>
      </c>
    </row>
    <row r="6" spans="1:6" ht="57">
      <c r="A6" s="3">
        <v>30000000000000000</v>
      </c>
      <c r="B6" s="11" t="s">
        <v>8</v>
      </c>
      <c r="C6" s="36"/>
      <c r="D6" s="36"/>
      <c r="E6" s="37"/>
      <c r="F6" s="38">
        <f>D6-C6</f>
        <v>0</v>
      </c>
    </row>
    <row r="7" spans="1:6" ht="15">
      <c r="A7" s="2"/>
      <c r="B7" s="10" t="s">
        <v>9</v>
      </c>
      <c r="C7" s="36">
        <f>C4+C5+C6</f>
        <v>3198497.51</v>
      </c>
      <c r="D7" s="36">
        <f>D4+D5+D6</f>
        <v>1569058.54</v>
      </c>
      <c r="E7" s="37">
        <f>D7/C7</f>
        <v>0.4905611259956867</v>
      </c>
      <c r="F7" s="38">
        <f>D7-C7</f>
        <v>-1629438.9699999997</v>
      </c>
    </row>
    <row r="8" spans="1:6" ht="15">
      <c r="A8" s="51" t="s">
        <v>119</v>
      </c>
      <c r="B8" s="52"/>
      <c r="C8" s="52"/>
      <c r="D8" s="52"/>
      <c r="E8" s="52"/>
      <c r="F8" s="52"/>
    </row>
    <row r="9" spans="1:6" ht="90">
      <c r="A9" s="2" t="s">
        <v>10</v>
      </c>
      <c r="B9" s="2" t="s">
        <v>11</v>
      </c>
      <c r="C9" s="33" t="s">
        <v>2</v>
      </c>
      <c r="D9" s="33" t="s">
        <v>12</v>
      </c>
      <c r="E9" s="33" t="s">
        <v>4</v>
      </c>
      <c r="F9" s="33" t="s">
        <v>5</v>
      </c>
    </row>
    <row r="10" spans="1:6" ht="15">
      <c r="A10" s="2">
        <v>1</v>
      </c>
      <c r="B10" s="2">
        <v>2</v>
      </c>
      <c r="C10" s="33">
        <v>3</v>
      </c>
      <c r="D10" s="33">
        <v>4</v>
      </c>
      <c r="E10" s="33" t="s">
        <v>13</v>
      </c>
      <c r="F10" s="33" t="s">
        <v>14</v>
      </c>
    </row>
    <row r="11" spans="1:6" ht="28.5">
      <c r="A11" s="5" t="s">
        <v>15</v>
      </c>
      <c r="B11" s="10" t="s">
        <v>16</v>
      </c>
      <c r="C11" s="38">
        <f>C12+C15+C19+C23+C24+C28+C31+C32</f>
        <v>204940.83</v>
      </c>
      <c r="D11" s="38">
        <f>D12+D15+D19+D23+D24+D28+D31+D32</f>
        <v>81481.98000000001</v>
      </c>
      <c r="E11" s="39">
        <f aca="true" t="shared" si="0" ref="E11:E120">D11/C11*100</f>
        <v>39.75878305948113</v>
      </c>
      <c r="F11" s="40">
        <f>D11-C11</f>
        <v>-123458.84999999998</v>
      </c>
    </row>
    <row r="12" spans="1:6" ht="45.75" customHeight="1">
      <c r="A12" s="1" t="s">
        <v>17</v>
      </c>
      <c r="B12" s="12" t="s">
        <v>78</v>
      </c>
      <c r="C12" s="28">
        <v>1387</v>
      </c>
      <c r="D12" s="28">
        <v>768.99</v>
      </c>
      <c r="E12" s="22">
        <f t="shared" si="0"/>
        <v>55.44268204758471</v>
      </c>
      <c r="F12" s="23">
        <f aca="true" t="shared" si="1" ref="F12:F84">D12-C12</f>
        <v>-618.01</v>
      </c>
    </row>
    <row r="13" spans="1:6" ht="30" customHeight="1">
      <c r="A13" s="1"/>
      <c r="B13" s="12" t="s">
        <v>113</v>
      </c>
      <c r="C13" s="28">
        <v>1065</v>
      </c>
      <c r="D13" s="28">
        <v>604.07</v>
      </c>
      <c r="E13" s="22">
        <f t="shared" si="0"/>
        <v>56.720187793427236</v>
      </c>
      <c r="F13" s="23">
        <f t="shared" si="1"/>
        <v>-460.92999999999995</v>
      </c>
    </row>
    <row r="14" spans="1:6" ht="37.5" customHeight="1">
      <c r="A14" s="1"/>
      <c r="B14" s="12" t="s">
        <v>114</v>
      </c>
      <c r="C14" s="28">
        <v>1</v>
      </c>
      <c r="D14" s="28"/>
      <c r="E14" s="22"/>
      <c r="F14" s="23"/>
    </row>
    <row r="15" spans="1:6" ht="96" customHeight="1">
      <c r="A15" s="1" t="s">
        <v>21</v>
      </c>
      <c r="B15" s="12" t="s">
        <v>79</v>
      </c>
      <c r="C15" s="28">
        <v>12258</v>
      </c>
      <c r="D15" s="28">
        <v>5782.06</v>
      </c>
      <c r="E15" s="22">
        <f t="shared" si="0"/>
        <v>47.169685103605815</v>
      </c>
      <c r="F15" s="23">
        <f t="shared" si="1"/>
        <v>-6475.94</v>
      </c>
    </row>
    <row r="16" spans="1:6" ht="28.5">
      <c r="A16" s="1"/>
      <c r="B16" s="12" t="s">
        <v>113</v>
      </c>
      <c r="C16" s="28">
        <v>4979</v>
      </c>
      <c r="D16" s="28">
        <v>2395.79</v>
      </c>
      <c r="E16" s="22">
        <f t="shared" si="0"/>
        <v>48.11789515967062</v>
      </c>
      <c r="F16" s="23">
        <f t="shared" si="1"/>
        <v>-2583.21</v>
      </c>
    </row>
    <row r="17" spans="1:6" ht="48" customHeight="1">
      <c r="A17" s="1"/>
      <c r="B17" s="12" t="s">
        <v>115</v>
      </c>
      <c r="C17" s="28">
        <v>10</v>
      </c>
      <c r="D17" s="28"/>
      <c r="E17" s="22"/>
      <c r="F17" s="23"/>
    </row>
    <row r="18" spans="1:6" ht="48" customHeight="1">
      <c r="A18" s="1"/>
      <c r="B18" s="12" t="s">
        <v>20</v>
      </c>
      <c r="C18" s="28">
        <v>4</v>
      </c>
      <c r="D18" s="28"/>
      <c r="E18" s="22"/>
      <c r="F18" s="23"/>
    </row>
    <row r="19" spans="1:6" ht="53.25" customHeight="1">
      <c r="A19" s="1" t="s">
        <v>22</v>
      </c>
      <c r="B19" s="13" t="s">
        <v>80</v>
      </c>
      <c r="C19" s="28">
        <v>115857.55</v>
      </c>
      <c r="D19" s="45">
        <v>51047.44</v>
      </c>
      <c r="E19" s="22">
        <f t="shared" si="0"/>
        <v>44.060520872398904</v>
      </c>
      <c r="F19" s="23">
        <f t="shared" si="1"/>
        <v>-64810.11</v>
      </c>
    </row>
    <row r="20" spans="1:6" ht="30" customHeight="1">
      <c r="A20" s="5"/>
      <c r="B20" s="12" t="s">
        <v>113</v>
      </c>
      <c r="C20" s="28">
        <v>62228.58</v>
      </c>
      <c r="D20" s="28">
        <v>30294.45</v>
      </c>
      <c r="E20" s="22">
        <f t="shared" si="0"/>
        <v>48.68253461673077</v>
      </c>
      <c r="F20" s="23">
        <f t="shared" si="1"/>
        <v>-31934.13</v>
      </c>
    </row>
    <row r="21" spans="1:6" ht="30" customHeight="1">
      <c r="A21" s="1"/>
      <c r="B21" s="12" t="s">
        <v>19</v>
      </c>
      <c r="C21" s="9" t="s">
        <v>128</v>
      </c>
      <c r="D21" s="28"/>
      <c r="E21" s="22"/>
      <c r="F21" s="23"/>
    </row>
    <row r="22" spans="1:6" ht="45.75" customHeight="1">
      <c r="A22" s="1"/>
      <c r="B22" s="12" t="s">
        <v>20</v>
      </c>
      <c r="C22" s="9" t="s">
        <v>126</v>
      </c>
      <c r="D22" s="28"/>
      <c r="E22" s="22"/>
      <c r="F22" s="23"/>
    </row>
    <row r="23" spans="1:6" ht="45.75" customHeight="1">
      <c r="A23" s="1" t="s">
        <v>116</v>
      </c>
      <c r="B23" s="12" t="s">
        <v>117</v>
      </c>
      <c r="C23" s="28">
        <v>0</v>
      </c>
      <c r="D23" s="28">
        <v>0</v>
      </c>
      <c r="E23" s="22">
        <v>0</v>
      </c>
      <c r="F23" s="23">
        <f>D23-C23</f>
        <v>0</v>
      </c>
    </row>
    <row r="24" spans="1:6" ht="76.5" customHeight="1">
      <c r="A24" s="6" t="s">
        <v>23</v>
      </c>
      <c r="B24" s="12" t="s">
        <v>81</v>
      </c>
      <c r="C24" s="28">
        <v>29806</v>
      </c>
      <c r="D24" s="28">
        <v>13311.96</v>
      </c>
      <c r="E24" s="22">
        <f t="shared" si="0"/>
        <v>44.662014359524925</v>
      </c>
      <c r="F24" s="23">
        <f t="shared" si="1"/>
        <v>-16494.04</v>
      </c>
    </row>
    <row r="25" spans="1:6" ht="31.5" customHeight="1">
      <c r="A25" s="5"/>
      <c r="B25" s="12" t="s">
        <v>113</v>
      </c>
      <c r="C25" s="28">
        <v>18043.72</v>
      </c>
      <c r="D25" s="28">
        <v>8655.47</v>
      </c>
      <c r="E25" s="22">
        <f t="shared" si="0"/>
        <v>47.96943202399505</v>
      </c>
      <c r="F25" s="23">
        <f t="shared" si="1"/>
        <v>-9388.250000000002</v>
      </c>
    </row>
    <row r="26" spans="1:6" ht="45" customHeight="1">
      <c r="A26" s="1"/>
      <c r="B26" s="12" t="s">
        <v>115</v>
      </c>
      <c r="C26" s="28">
        <v>54</v>
      </c>
      <c r="D26" s="28"/>
      <c r="E26" s="22"/>
      <c r="F26" s="23"/>
    </row>
    <row r="27" spans="1:6" ht="48.75" customHeight="1">
      <c r="A27" s="1"/>
      <c r="B27" s="12" t="s">
        <v>20</v>
      </c>
      <c r="C27" s="28">
        <v>6</v>
      </c>
      <c r="D27" s="28"/>
      <c r="E27" s="22"/>
      <c r="F27" s="23"/>
    </row>
    <row r="28" spans="1:6" ht="31.5" customHeight="1">
      <c r="A28" s="6" t="s">
        <v>24</v>
      </c>
      <c r="B28" s="14" t="s">
        <v>25</v>
      </c>
      <c r="C28" s="28">
        <v>1382</v>
      </c>
      <c r="D28" s="28">
        <v>582.42</v>
      </c>
      <c r="E28" s="22">
        <f t="shared" si="0"/>
        <v>42.143270622286536</v>
      </c>
      <c r="F28" s="23">
        <f t="shared" si="1"/>
        <v>-799.58</v>
      </c>
    </row>
    <row r="29" spans="1:6" ht="30" customHeight="1">
      <c r="A29" s="5"/>
      <c r="B29" s="12" t="s">
        <v>113</v>
      </c>
      <c r="C29" s="28">
        <v>878.27</v>
      </c>
      <c r="D29" s="28">
        <v>408.68</v>
      </c>
      <c r="E29" s="22">
        <f t="shared" si="0"/>
        <v>46.53238753458504</v>
      </c>
      <c r="F29" s="23">
        <f t="shared" si="1"/>
        <v>-469.59</v>
      </c>
    </row>
    <row r="30" spans="1:6" ht="46.5" customHeight="1">
      <c r="A30" s="1"/>
      <c r="B30" s="12" t="s">
        <v>115</v>
      </c>
      <c r="C30" s="28">
        <v>3</v>
      </c>
      <c r="D30" s="28"/>
      <c r="E30" s="22"/>
      <c r="F30" s="23"/>
    </row>
    <row r="31" spans="1:6" ht="29.25" customHeight="1">
      <c r="A31" s="1" t="s">
        <v>74</v>
      </c>
      <c r="B31" s="12" t="s">
        <v>26</v>
      </c>
      <c r="C31" s="28">
        <v>7627.34</v>
      </c>
      <c r="D31" s="28">
        <v>0</v>
      </c>
      <c r="E31" s="22">
        <f t="shared" si="0"/>
        <v>0</v>
      </c>
      <c r="F31" s="23">
        <f t="shared" si="1"/>
        <v>-7627.34</v>
      </c>
    </row>
    <row r="32" spans="1:6" ht="30">
      <c r="A32" s="6" t="s">
        <v>99</v>
      </c>
      <c r="B32" s="14" t="s">
        <v>83</v>
      </c>
      <c r="C32" s="28">
        <v>36622.94</v>
      </c>
      <c r="D32" s="28">
        <v>9989.11</v>
      </c>
      <c r="E32" s="22">
        <f t="shared" si="0"/>
        <v>27.275554611399304</v>
      </c>
      <c r="F32" s="23">
        <f t="shared" si="1"/>
        <v>-26633.83</v>
      </c>
    </row>
    <row r="33" spans="1:6" ht="27.75" customHeight="1">
      <c r="A33" s="6"/>
      <c r="B33" s="12" t="s">
        <v>113</v>
      </c>
      <c r="C33" s="28">
        <v>15819.22</v>
      </c>
      <c r="D33" s="28">
        <v>6742.16</v>
      </c>
      <c r="E33" s="22">
        <f t="shared" si="0"/>
        <v>42.62005332753448</v>
      </c>
      <c r="F33" s="23">
        <f t="shared" si="1"/>
        <v>-9077.06</v>
      </c>
    </row>
    <row r="34" spans="1:6" ht="30.75" customHeight="1">
      <c r="A34" s="1"/>
      <c r="B34" s="12" t="s">
        <v>19</v>
      </c>
      <c r="C34" s="28">
        <v>44</v>
      </c>
      <c r="D34" s="28"/>
      <c r="E34" s="22"/>
      <c r="F34" s="23"/>
    </row>
    <row r="35" spans="1:6" ht="45" customHeight="1">
      <c r="A35" s="1"/>
      <c r="B35" s="12" t="s">
        <v>20</v>
      </c>
      <c r="C35" s="28">
        <v>19</v>
      </c>
      <c r="D35" s="28"/>
      <c r="E35" s="22"/>
      <c r="F35" s="23"/>
    </row>
    <row r="36" spans="1:6" ht="45" customHeight="1">
      <c r="A36" s="7" t="s">
        <v>27</v>
      </c>
      <c r="B36" s="15" t="s">
        <v>28</v>
      </c>
      <c r="C36" s="38">
        <f>C37+C38+C42+C46</f>
        <v>31814.1</v>
      </c>
      <c r="D36" s="38">
        <f>D37+D38+D42+D46</f>
        <v>12644.04</v>
      </c>
      <c r="E36" s="39">
        <f t="shared" si="0"/>
        <v>39.743509953133994</v>
      </c>
      <c r="F36" s="40">
        <f t="shared" si="1"/>
        <v>-19170.059999999998</v>
      </c>
    </row>
    <row r="37" spans="1:6" ht="15">
      <c r="A37" s="6" t="s">
        <v>29</v>
      </c>
      <c r="B37" s="17" t="s">
        <v>30</v>
      </c>
      <c r="C37" s="28">
        <v>0</v>
      </c>
      <c r="D37" s="28">
        <v>0</v>
      </c>
      <c r="E37" s="22">
        <v>0</v>
      </c>
      <c r="F37" s="23">
        <f>D37-C37</f>
        <v>0</v>
      </c>
    </row>
    <row r="38" spans="1:6" ht="15">
      <c r="A38" s="6" t="s">
        <v>109</v>
      </c>
      <c r="B38" s="17" t="s">
        <v>110</v>
      </c>
      <c r="C38" s="28">
        <v>11321.6</v>
      </c>
      <c r="D38" s="28">
        <v>2875.74</v>
      </c>
      <c r="E38" s="22">
        <f t="shared" si="0"/>
        <v>25.400473431317128</v>
      </c>
      <c r="F38" s="23">
        <f>D38-C38</f>
        <v>-8445.86</v>
      </c>
    </row>
    <row r="39" spans="1:6" ht="28.5">
      <c r="A39" s="6"/>
      <c r="B39" s="12" t="s">
        <v>113</v>
      </c>
      <c r="C39" s="28">
        <v>4395.93</v>
      </c>
      <c r="D39" s="28">
        <v>1982.82</v>
      </c>
      <c r="E39" s="22"/>
      <c r="F39" s="23"/>
    </row>
    <row r="40" spans="1:6" ht="30">
      <c r="A40" s="6"/>
      <c r="B40" s="12" t="s">
        <v>19</v>
      </c>
      <c r="C40" s="28">
        <v>12</v>
      </c>
      <c r="D40" s="28"/>
      <c r="E40" s="22"/>
      <c r="F40" s="23"/>
    </row>
    <row r="41" spans="1:6" ht="45">
      <c r="A41" s="6"/>
      <c r="B41" s="12" t="s">
        <v>20</v>
      </c>
      <c r="C41" s="28">
        <v>9</v>
      </c>
      <c r="D41" s="28"/>
      <c r="E41" s="22"/>
      <c r="F41" s="23"/>
    </row>
    <row r="42" spans="1:6" ht="75">
      <c r="A42" s="6" t="s">
        <v>31</v>
      </c>
      <c r="B42" s="17" t="s">
        <v>84</v>
      </c>
      <c r="C42" s="28">
        <v>18436.5</v>
      </c>
      <c r="D42" s="28">
        <v>8889.18</v>
      </c>
      <c r="E42" s="22">
        <f t="shared" si="0"/>
        <v>48.215116752095035</v>
      </c>
      <c r="F42" s="23">
        <f t="shared" si="1"/>
        <v>-9547.32</v>
      </c>
    </row>
    <row r="43" spans="1:6" ht="32.25" customHeight="1">
      <c r="A43" s="6"/>
      <c r="B43" s="12" t="s">
        <v>113</v>
      </c>
      <c r="C43" s="28">
        <v>2750</v>
      </c>
      <c r="D43" s="28">
        <v>1208.48</v>
      </c>
      <c r="E43" s="22"/>
      <c r="F43" s="23"/>
    </row>
    <row r="44" spans="1:6" ht="36" customHeight="1">
      <c r="A44" s="6"/>
      <c r="B44" s="12" t="s">
        <v>19</v>
      </c>
      <c r="C44" s="28">
        <v>0</v>
      </c>
      <c r="D44" s="28"/>
      <c r="E44" s="22"/>
      <c r="F44" s="23"/>
    </row>
    <row r="45" spans="1:6" ht="44.25" customHeight="1">
      <c r="A45" s="6"/>
      <c r="B45" s="12" t="s">
        <v>20</v>
      </c>
      <c r="C45" s="28">
        <v>14</v>
      </c>
      <c r="D45" s="28"/>
      <c r="E45" s="22"/>
      <c r="F45" s="23"/>
    </row>
    <row r="46" spans="1:6" ht="64.5" customHeight="1">
      <c r="A46" s="6" t="s">
        <v>124</v>
      </c>
      <c r="B46" s="17" t="s">
        <v>125</v>
      </c>
      <c r="C46" s="28">
        <v>2056</v>
      </c>
      <c r="D46" s="28">
        <v>879.12</v>
      </c>
      <c r="E46" s="22">
        <f>D46/C46*100</f>
        <v>42.75875486381323</v>
      </c>
      <c r="F46" s="23">
        <f>D46-C46</f>
        <v>-1176.88</v>
      </c>
    </row>
    <row r="47" spans="1:6" ht="15" customHeight="1">
      <c r="A47" s="5" t="s">
        <v>32</v>
      </c>
      <c r="B47" s="15" t="s">
        <v>33</v>
      </c>
      <c r="C47" s="38">
        <f>C48+C49+C50+C53+C54+C55</f>
        <v>346645.67999999993</v>
      </c>
      <c r="D47" s="38">
        <f>D48+D49+D50+D53+D54+D55</f>
        <v>102735.11</v>
      </c>
      <c r="E47" s="39">
        <f t="shared" si="0"/>
        <v>29.636922058281534</v>
      </c>
      <c r="F47" s="40">
        <f t="shared" si="1"/>
        <v>-243910.56999999995</v>
      </c>
    </row>
    <row r="48" spans="1:6" ht="15" customHeight="1">
      <c r="A48" s="6" t="s">
        <v>97</v>
      </c>
      <c r="B48" s="17" t="s">
        <v>98</v>
      </c>
      <c r="C48" s="28">
        <v>0</v>
      </c>
      <c r="D48" s="28">
        <v>0</v>
      </c>
      <c r="E48" s="39">
        <v>0</v>
      </c>
      <c r="F48" s="40">
        <f t="shared" si="1"/>
        <v>0</v>
      </c>
    </row>
    <row r="49" spans="1:6" ht="14.25" customHeight="1">
      <c r="A49" s="6" t="s">
        <v>34</v>
      </c>
      <c r="B49" s="27" t="s">
        <v>90</v>
      </c>
      <c r="C49" s="28">
        <v>0</v>
      </c>
      <c r="D49" s="28">
        <v>0</v>
      </c>
      <c r="E49" s="22">
        <v>0</v>
      </c>
      <c r="F49" s="23">
        <v>0</v>
      </c>
    </row>
    <row r="50" spans="1:6" ht="30">
      <c r="A50" s="6" t="s">
        <v>35</v>
      </c>
      <c r="B50" s="17" t="s">
        <v>36</v>
      </c>
      <c r="C50" s="28">
        <v>12971</v>
      </c>
      <c r="D50" s="28">
        <v>4085.3</v>
      </c>
      <c r="E50" s="22">
        <f t="shared" si="0"/>
        <v>31.49564412921132</v>
      </c>
      <c r="F50" s="23">
        <f t="shared" si="1"/>
        <v>-8885.7</v>
      </c>
    </row>
    <row r="51" spans="1:6" ht="28.5">
      <c r="A51" s="1"/>
      <c r="B51" s="12" t="s">
        <v>113</v>
      </c>
      <c r="C51" s="28">
        <v>947.5</v>
      </c>
      <c r="D51" s="28">
        <v>446.48</v>
      </c>
      <c r="E51" s="22">
        <f t="shared" si="0"/>
        <v>47.12189973614776</v>
      </c>
      <c r="F51" s="23">
        <f t="shared" si="1"/>
        <v>-501.02</v>
      </c>
    </row>
    <row r="52" spans="1:6" ht="30" customHeight="1">
      <c r="A52" s="1"/>
      <c r="B52" s="12" t="s">
        <v>19</v>
      </c>
      <c r="C52" s="28">
        <v>3</v>
      </c>
      <c r="D52" s="28"/>
      <c r="E52" s="22"/>
      <c r="F52" s="23"/>
    </row>
    <row r="53" spans="1:6" ht="15">
      <c r="A53" s="6" t="s">
        <v>37</v>
      </c>
      <c r="B53" s="14" t="s">
        <v>38</v>
      </c>
      <c r="C53" s="28">
        <v>117783.9</v>
      </c>
      <c r="D53" s="28">
        <v>59201.88</v>
      </c>
      <c r="E53" s="22">
        <f t="shared" si="0"/>
        <v>50.26313443518172</v>
      </c>
      <c r="F53" s="23">
        <f t="shared" si="1"/>
        <v>-58582.02</v>
      </c>
    </row>
    <row r="54" spans="1:6" ht="30">
      <c r="A54" s="6" t="s">
        <v>111</v>
      </c>
      <c r="B54" s="14" t="s">
        <v>112</v>
      </c>
      <c r="C54" s="46">
        <v>177671.3</v>
      </c>
      <c r="D54" s="46">
        <v>27636.23</v>
      </c>
      <c r="E54" s="22">
        <f t="shared" si="0"/>
        <v>15.554695665535176</v>
      </c>
      <c r="F54" s="23">
        <f t="shared" si="1"/>
        <v>-150035.06999999998</v>
      </c>
    </row>
    <row r="55" spans="1:6" ht="30" customHeight="1">
      <c r="A55" s="8" t="s">
        <v>73</v>
      </c>
      <c r="B55" s="27" t="s">
        <v>92</v>
      </c>
      <c r="C55" s="28">
        <v>38219.48</v>
      </c>
      <c r="D55" s="28">
        <v>11811.7</v>
      </c>
      <c r="E55" s="22">
        <f t="shared" si="0"/>
        <v>30.90492073675518</v>
      </c>
      <c r="F55" s="23">
        <f t="shared" si="1"/>
        <v>-26407.780000000002</v>
      </c>
    </row>
    <row r="56" spans="1:6" ht="29.25" customHeight="1">
      <c r="A56" s="1"/>
      <c r="B56" s="12" t="s">
        <v>113</v>
      </c>
      <c r="C56" s="28">
        <v>7935.28</v>
      </c>
      <c r="D56" s="28">
        <v>3712.69</v>
      </c>
      <c r="E56" s="22">
        <f t="shared" si="0"/>
        <v>46.787132905203094</v>
      </c>
      <c r="F56" s="23">
        <f t="shared" si="1"/>
        <v>-4222.59</v>
      </c>
    </row>
    <row r="57" spans="1:6" ht="30">
      <c r="A57" s="1"/>
      <c r="B57" s="12" t="s">
        <v>19</v>
      </c>
      <c r="C57" s="28">
        <v>19</v>
      </c>
      <c r="D57" s="28"/>
      <c r="E57" s="22"/>
      <c r="F57" s="23"/>
    </row>
    <row r="58" spans="1:6" ht="45">
      <c r="A58" s="1"/>
      <c r="B58" s="12" t="s">
        <v>20</v>
      </c>
      <c r="C58" s="28">
        <v>12</v>
      </c>
      <c r="D58" s="28"/>
      <c r="E58" s="22"/>
      <c r="F58" s="23"/>
    </row>
    <row r="59" spans="1:6" ht="31.5" customHeight="1">
      <c r="A59" s="5" t="s">
        <v>39</v>
      </c>
      <c r="B59" s="15" t="s">
        <v>96</v>
      </c>
      <c r="C59" s="38">
        <f>C60+C62+C64+C65</f>
        <v>305090.07</v>
      </c>
      <c r="D59" s="38">
        <f>D60+D62+D64+D65</f>
        <v>59666.340000000004</v>
      </c>
      <c r="E59" s="39">
        <f>D59/C59*100</f>
        <v>19.5569590318033</v>
      </c>
      <c r="F59" s="40">
        <f>D59-C59</f>
        <v>-245423.73</v>
      </c>
    </row>
    <row r="60" spans="1:6" ht="15">
      <c r="A60" s="6" t="s">
        <v>40</v>
      </c>
      <c r="B60" s="14" t="s">
        <v>41</v>
      </c>
      <c r="C60" s="28">
        <v>170456.61</v>
      </c>
      <c r="D60" s="28">
        <v>7521.32</v>
      </c>
      <c r="E60" s="22">
        <f t="shared" si="0"/>
        <v>4.412454289686977</v>
      </c>
      <c r="F60" s="23">
        <f t="shared" si="1"/>
        <v>-162935.28999999998</v>
      </c>
    </row>
    <row r="61" spans="1:6" ht="15">
      <c r="A61" s="6"/>
      <c r="B61" s="31" t="s">
        <v>123</v>
      </c>
      <c r="C61" s="28">
        <v>153636.6</v>
      </c>
      <c r="D61" s="28">
        <v>7521.3</v>
      </c>
      <c r="E61" s="22">
        <f t="shared" si="0"/>
        <v>4.895513178500435</v>
      </c>
      <c r="F61" s="23">
        <f t="shared" si="1"/>
        <v>-146115.30000000002</v>
      </c>
    </row>
    <row r="62" spans="1:6" ht="15">
      <c r="A62" s="6" t="s">
        <v>42</v>
      </c>
      <c r="B62" s="14" t="s">
        <v>43</v>
      </c>
      <c r="C62" s="28">
        <v>26930</v>
      </c>
      <c r="D62" s="28">
        <v>0</v>
      </c>
      <c r="E62" s="22">
        <f t="shared" si="0"/>
        <v>0</v>
      </c>
      <c r="F62" s="23">
        <f t="shared" si="1"/>
        <v>-26930</v>
      </c>
    </row>
    <row r="63" spans="1:6" ht="15">
      <c r="A63" s="6"/>
      <c r="B63" s="31" t="s">
        <v>123</v>
      </c>
      <c r="C63" s="28">
        <v>19430</v>
      </c>
      <c r="D63" s="28">
        <v>0</v>
      </c>
      <c r="E63" s="22">
        <f t="shared" si="0"/>
        <v>0</v>
      </c>
      <c r="F63" s="23">
        <f t="shared" si="1"/>
        <v>-19430</v>
      </c>
    </row>
    <row r="64" spans="1:6" ht="15">
      <c r="A64" s="6" t="s">
        <v>75</v>
      </c>
      <c r="B64" s="14" t="s">
        <v>85</v>
      </c>
      <c r="C64" s="28">
        <v>75020.26</v>
      </c>
      <c r="D64" s="28">
        <v>37034.44</v>
      </c>
      <c r="E64" s="22">
        <f t="shared" si="0"/>
        <v>49.365917953363535</v>
      </c>
      <c r="F64" s="23">
        <f t="shared" si="1"/>
        <v>-37985.81999999999</v>
      </c>
    </row>
    <row r="65" spans="1:6" ht="45">
      <c r="A65" s="9" t="s">
        <v>72</v>
      </c>
      <c r="B65" s="16" t="s">
        <v>93</v>
      </c>
      <c r="C65" s="28">
        <v>32683.2</v>
      </c>
      <c r="D65" s="28">
        <v>15110.58</v>
      </c>
      <c r="E65" s="22">
        <f t="shared" si="0"/>
        <v>46.23347775003672</v>
      </c>
      <c r="F65" s="23">
        <f t="shared" si="1"/>
        <v>-17572.620000000003</v>
      </c>
    </row>
    <row r="66" spans="1:6" ht="28.5">
      <c r="A66" s="6"/>
      <c r="B66" s="12" t="s">
        <v>113</v>
      </c>
      <c r="C66" s="28">
        <v>9428.06</v>
      </c>
      <c r="D66" s="28">
        <v>4234.3</v>
      </c>
      <c r="E66" s="22">
        <f t="shared" si="0"/>
        <v>44.91167854256337</v>
      </c>
      <c r="F66" s="23">
        <f t="shared" si="1"/>
        <v>-5193.759999999999</v>
      </c>
    </row>
    <row r="67" spans="1:6" ht="30" customHeight="1">
      <c r="A67" s="1"/>
      <c r="B67" s="12" t="s">
        <v>19</v>
      </c>
      <c r="C67" s="28">
        <v>5</v>
      </c>
      <c r="D67" s="28"/>
      <c r="E67" s="22"/>
      <c r="F67" s="23"/>
    </row>
    <row r="68" spans="1:6" ht="49.5" customHeight="1">
      <c r="A68" s="1"/>
      <c r="B68" s="12" t="s">
        <v>20</v>
      </c>
      <c r="C68" s="28">
        <v>29</v>
      </c>
      <c r="D68" s="28"/>
      <c r="E68" s="22"/>
      <c r="F68" s="23"/>
    </row>
    <row r="69" spans="1:6" ht="15">
      <c r="A69" s="5" t="s">
        <v>44</v>
      </c>
      <c r="B69" s="15" t="s">
        <v>45</v>
      </c>
      <c r="C69" s="38">
        <f>C70+C73+C76+C79</f>
        <v>2052966.7</v>
      </c>
      <c r="D69" s="38">
        <f>D70+D73+D76+D79</f>
        <v>1157927.2400000002</v>
      </c>
      <c r="E69" s="39">
        <f t="shared" si="0"/>
        <v>56.402631372442634</v>
      </c>
      <c r="F69" s="40">
        <f t="shared" si="1"/>
        <v>-895039.4599999997</v>
      </c>
    </row>
    <row r="70" spans="1:6" ht="15.75" customHeight="1">
      <c r="A70" s="6" t="s">
        <v>46</v>
      </c>
      <c r="B70" s="13" t="s">
        <v>47</v>
      </c>
      <c r="C70" s="28">
        <v>795421.08</v>
      </c>
      <c r="D70" s="28">
        <v>436015.75</v>
      </c>
      <c r="E70" s="22">
        <f t="shared" si="0"/>
        <v>54.81571471553156</v>
      </c>
      <c r="F70" s="23">
        <f t="shared" si="1"/>
        <v>-359405.32999999996</v>
      </c>
    </row>
    <row r="71" spans="1:6" ht="18.75" customHeight="1" hidden="1">
      <c r="A71" s="6"/>
      <c r="B71" s="12" t="s">
        <v>18</v>
      </c>
      <c r="C71" s="28"/>
      <c r="D71" s="28"/>
      <c r="E71" s="22" t="e">
        <f t="shared" si="0"/>
        <v>#DIV/0!</v>
      </c>
      <c r="F71" s="23">
        <f t="shared" si="1"/>
        <v>0</v>
      </c>
    </row>
    <row r="72" spans="1:6" ht="47.25" customHeight="1" hidden="1">
      <c r="A72" s="1"/>
      <c r="B72" s="12" t="s">
        <v>20</v>
      </c>
      <c r="C72" s="28"/>
      <c r="D72" s="28"/>
      <c r="E72" s="22"/>
      <c r="F72" s="23"/>
    </row>
    <row r="73" spans="1:6" ht="15">
      <c r="A73" s="24" t="s">
        <v>48</v>
      </c>
      <c r="B73" s="14" t="s">
        <v>49</v>
      </c>
      <c r="C73" s="28">
        <v>1163899.21</v>
      </c>
      <c r="D73" s="28">
        <v>685937.04</v>
      </c>
      <c r="E73" s="22">
        <f t="shared" si="0"/>
        <v>58.934402060467086</v>
      </c>
      <c r="F73" s="23">
        <f t="shared" si="1"/>
        <v>-477962.1699999999</v>
      </c>
    </row>
    <row r="74" spans="1:6" ht="16.5" customHeight="1" hidden="1">
      <c r="A74" s="6"/>
      <c r="B74" s="12" t="s">
        <v>18</v>
      </c>
      <c r="C74" s="28"/>
      <c r="D74" s="28"/>
      <c r="E74" s="22" t="e">
        <f t="shared" si="0"/>
        <v>#DIV/0!</v>
      </c>
      <c r="F74" s="23">
        <f t="shared" si="1"/>
        <v>0</v>
      </c>
    </row>
    <row r="75" spans="1:6" ht="44.25" customHeight="1" hidden="1">
      <c r="A75" s="6"/>
      <c r="B75" s="12" t="s">
        <v>20</v>
      </c>
      <c r="C75" s="28"/>
      <c r="D75" s="28"/>
      <c r="E75" s="22"/>
      <c r="F75" s="23"/>
    </row>
    <row r="76" spans="1:6" ht="25.5">
      <c r="A76" s="6" t="s">
        <v>50</v>
      </c>
      <c r="B76" s="13" t="s">
        <v>51</v>
      </c>
      <c r="C76" s="28">
        <v>8116.01</v>
      </c>
      <c r="D76" s="28">
        <v>2473.09</v>
      </c>
      <c r="E76" s="22">
        <f t="shared" si="0"/>
        <v>30.47174658483664</v>
      </c>
      <c r="F76" s="23">
        <f t="shared" si="1"/>
        <v>-5642.92</v>
      </c>
    </row>
    <row r="77" spans="1:6" ht="18.75" customHeight="1" hidden="1">
      <c r="A77" s="6"/>
      <c r="B77" s="12" t="s">
        <v>18</v>
      </c>
      <c r="C77" s="28"/>
      <c r="D77" s="28"/>
      <c r="E77" s="22">
        <v>0</v>
      </c>
      <c r="F77" s="23">
        <f t="shared" si="1"/>
        <v>0</v>
      </c>
    </row>
    <row r="78" spans="1:6" ht="49.5" customHeight="1" hidden="1">
      <c r="A78" s="6"/>
      <c r="B78" s="12" t="s">
        <v>20</v>
      </c>
      <c r="C78" s="28"/>
      <c r="D78" s="28"/>
      <c r="E78" s="22"/>
      <c r="F78" s="23"/>
    </row>
    <row r="79" spans="1:6" ht="30" customHeight="1">
      <c r="A79" s="24" t="s">
        <v>52</v>
      </c>
      <c r="B79" s="13" t="s">
        <v>53</v>
      </c>
      <c r="C79" s="28">
        <v>85530.4</v>
      </c>
      <c r="D79" s="28">
        <v>33501.36</v>
      </c>
      <c r="E79" s="22">
        <f t="shared" si="0"/>
        <v>39.16895045504289</v>
      </c>
      <c r="F79" s="23">
        <f t="shared" si="1"/>
        <v>-52029.03999999999</v>
      </c>
    </row>
    <row r="80" spans="1:6" ht="29.25" customHeight="1">
      <c r="A80" s="6"/>
      <c r="B80" s="12" t="s">
        <v>113</v>
      </c>
      <c r="C80" s="28">
        <v>9609.37</v>
      </c>
      <c r="D80" s="28">
        <v>4502.61</v>
      </c>
      <c r="E80" s="22">
        <f t="shared" si="0"/>
        <v>46.85645364888644</v>
      </c>
      <c r="F80" s="23">
        <f t="shared" si="1"/>
        <v>-5106.760000000001</v>
      </c>
    </row>
    <row r="81" spans="1:6" ht="30" customHeight="1">
      <c r="A81" s="6"/>
      <c r="B81" s="12" t="s">
        <v>19</v>
      </c>
      <c r="C81" s="28">
        <v>28</v>
      </c>
      <c r="D81" s="28"/>
      <c r="E81" s="22"/>
      <c r="F81" s="23"/>
    </row>
    <row r="82" spans="1:6" ht="48" customHeight="1">
      <c r="A82" s="6"/>
      <c r="B82" s="12" t="s">
        <v>20</v>
      </c>
      <c r="C82" s="28">
        <v>15</v>
      </c>
      <c r="D82" s="28"/>
      <c r="E82" s="22"/>
      <c r="F82" s="23"/>
    </row>
    <row r="83" spans="1:6" ht="32.25" customHeight="1">
      <c r="A83" s="7" t="s">
        <v>54</v>
      </c>
      <c r="B83" s="15" t="s">
        <v>55</v>
      </c>
      <c r="C83" s="38">
        <f>C84+C87</f>
        <v>79986</v>
      </c>
      <c r="D83" s="36">
        <f>D84+D87</f>
        <v>35687.86</v>
      </c>
      <c r="E83" s="39">
        <f t="shared" si="0"/>
        <v>44.61763308579002</v>
      </c>
      <c r="F83" s="40">
        <f t="shared" si="1"/>
        <v>-44298.14</v>
      </c>
    </row>
    <row r="84" spans="1:6" ht="15">
      <c r="A84" s="6" t="s">
        <v>56</v>
      </c>
      <c r="B84" s="17" t="s">
        <v>57</v>
      </c>
      <c r="C84" s="46">
        <v>57087.81</v>
      </c>
      <c r="D84" s="46">
        <v>24459.9</v>
      </c>
      <c r="E84" s="22">
        <f t="shared" si="0"/>
        <v>42.84609971901182</v>
      </c>
      <c r="F84" s="23">
        <f t="shared" si="1"/>
        <v>-32627.909999999996</v>
      </c>
    </row>
    <row r="85" spans="1:6" ht="27.75" customHeight="1" hidden="1">
      <c r="A85" s="6"/>
      <c r="B85" s="12" t="s">
        <v>18</v>
      </c>
      <c r="C85" s="47"/>
      <c r="D85" s="9"/>
      <c r="E85" s="22" t="e">
        <f t="shared" si="0"/>
        <v>#DIV/0!</v>
      </c>
      <c r="F85" s="23">
        <f aca="true" t="shared" si="2" ref="F85:F120">D85-C85</f>
        <v>0</v>
      </c>
    </row>
    <row r="86" spans="1:6" ht="45.75" customHeight="1" hidden="1">
      <c r="A86" s="6"/>
      <c r="B86" s="12" t="s">
        <v>20</v>
      </c>
      <c r="C86" s="47"/>
      <c r="D86" s="9"/>
      <c r="E86" s="22"/>
      <c r="F86" s="23"/>
    </row>
    <row r="87" spans="1:6" ht="63" customHeight="1">
      <c r="A87" s="6" t="s">
        <v>58</v>
      </c>
      <c r="B87" s="14" t="s">
        <v>59</v>
      </c>
      <c r="C87" s="34">
        <v>22898.19</v>
      </c>
      <c r="D87" s="34">
        <v>11227.96</v>
      </c>
      <c r="E87" s="22">
        <f t="shared" si="0"/>
        <v>49.03426864743457</v>
      </c>
      <c r="F87" s="23">
        <f t="shared" si="2"/>
        <v>-11670.23</v>
      </c>
    </row>
    <row r="88" spans="1:6" ht="23.25" customHeight="1">
      <c r="A88" s="6"/>
      <c r="B88" s="31" t="s">
        <v>123</v>
      </c>
      <c r="C88" s="34">
        <v>0</v>
      </c>
      <c r="D88" s="34">
        <v>0</v>
      </c>
      <c r="E88" s="22">
        <v>0</v>
      </c>
      <c r="F88" s="23">
        <f t="shared" si="2"/>
        <v>0</v>
      </c>
    </row>
    <row r="89" spans="1:6" ht="32.25" customHeight="1">
      <c r="A89" s="6"/>
      <c r="B89" s="12" t="s">
        <v>113</v>
      </c>
      <c r="C89" s="34">
        <v>1352</v>
      </c>
      <c r="D89" s="34">
        <v>613.58</v>
      </c>
      <c r="E89" s="22">
        <f t="shared" si="0"/>
        <v>45.38313609467456</v>
      </c>
      <c r="F89" s="23">
        <f t="shared" si="2"/>
        <v>-738.42</v>
      </c>
    </row>
    <row r="90" spans="1:6" ht="31.5" customHeight="1">
      <c r="A90" s="6"/>
      <c r="B90" s="12" t="s">
        <v>19</v>
      </c>
      <c r="C90" s="34">
        <v>4</v>
      </c>
      <c r="D90" s="34"/>
      <c r="E90" s="22"/>
      <c r="F90" s="23"/>
    </row>
    <row r="91" spans="1:6" ht="46.5" customHeight="1">
      <c r="A91" s="6"/>
      <c r="B91" s="12" t="s">
        <v>20</v>
      </c>
      <c r="C91" s="34">
        <v>0</v>
      </c>
      <c r="D91" s="34"/>
      <c r="E91" s="22"/>
      <c r="F91" s="23"/>
    </row>
    <row r="92" spans="1:6" ht="30" customHeight="1">
      <c r="A92" s="7" t="s">
        <v>60</v>
      </c>
      <c r="B92" s="15" t="s">
        <v>94</v>
      </c>
      <c r="C92" s="41">
        <f>C93+C96+C99+C102+C105+C108</f>
        <v>1247</v>
      </c>
      <c r="D92" s="41">
        <f>D93+D96+D99+D102+D105+D108</f>
        <v>665.15</v>
      </c>
      <c r="E92" s="39">
        <f t="shared" si="0"/>
        <v>53.34001603849238</v>
      </c>
      <c r="F92" s="40">
        <f t="shared" si="2"/>
        <v>-581.85</v>
      </c>
    </row>
    <row r="93" spans="1:6" ht="30">
      <c r="A93" s="6" t="s">
        <v>61</v>
      </c>
      <c r="B93" s="17" t="s">
        <v>86</v>
      </c>
      <c r="C93" s="34">
        <v>0</v>
      </c>
      <c r="D93" s="34">
        <v>0</v>
      </c>
      <c r="E93" s="22">
        <v>0</v>
      </c>
      <c r="F93" s="23">
        <f t="shared" si="2"/>
        <v>0</v>
      </c>
    </row>
    <row r="94" spans="1:6" ht="24.75" customHeight="1" hidden="1">
      <c r="A94" s="6"/>
      <c r="B94" s="12" t="s">
        <v>18</v>
      </c>
      <c r="C94" s="34"/>
      <c r="D94" s="34"/>
      <c r="E94" s="22" t="e">
        <f t="shared" si="0"/>
        <v>#DIV/0!</v>
      </c>
      <c r="F94" s="23">
        <f t="shared" si="2"/>
        <v>0</v>
      </c>
    </row>
    <row r="95" spans="1:6" ht="48.75" customHeight="1" hidden="1">
      <c r="A95" s="6"/>
      <c r="B95" s="12" t="s">
        <v>20</v>
      </c>
      <c r="C95" s="34"/>
      <c r="D95" s="34"/>
      <c r="E95" s="22"/>
      <c r="F95" s="23"/>
    </row>
    <row r="96" spans="1:6" ht="15">
      <c r="A96" s="6" t="s">
        <v>62</v>
      </c>
      <c r="B96" s="13" t="s">
        <v>87</v>
      </c>
      <c r="C96" s="34">
        <v>0</v>
      </c>
      <c r="D96" s="34">
        <v>0</v>
      </c>
      <c r="E96" s="22">
        <v>0</v>
      </c>
      <c r="F96" s="23">
        <f t="shared" si="2"/>
        <v>0</v>
      </c>
    </row>
    <row r="97" spans="1:6" ht="15" hidden="1">
      <c r="A97" s="6"/>
      <c r="B97" s="12" t="s">
        <v>18</v>
      </c>
      <c r="C97" s="34">
        <v>15318</v>
      </c>
      <c r="D97" s="34">
        <v>15223</v>
      </c>
      <c r="E97" s="22">
        <f t="shared" si="0"/>
        <v>99.37981459720591</v>
      </c>
      <c r="F97" s="23">
        <f t="shared" si="2"/>
        <v>-95</v>
      </c>
    </row>
    <row r="98" spans="1:6" ht="43.5" customHeight="1" hidden="1">
      <c r="A98" s="6"/>
      <c r="B98" s="12" t="s">
        <v>20</v>
      </c>
      <c r="C98" s="34">
        <v>0</v>
      </c>
      <c r="D98" s="34"/>
      <c r="E98" s="22"/>
      <c r="F98" s="23"/>
    </row>
    <row r="99" spans="1:6" ht="30">
      <c r="A99" s="6" t="s">
        <v>76</v>
      </c>
      <c r="B99" s="18" t="s">
        <v>91</v>
      </c>
      <c r="C99" s="34">
        <v>0</v>
      </c>
      <c r="D99" s="34">
        <v>0</v>
      </c>
      <c r="E99" s="22">
        <v>0</v>
      </c>
      <c r="F99" s="23">
        <f t="shared" si="2"/>
        <v>0</v>
      </c>
    </row>
    <row r="100" spans="1:6" ht="15" hidden="1">
      <c r="A100" s="6"/>
      <c r="B100" s="12" t="s">
        <v>18</v>
      </c>
      <c r="C100" s="34">
        <v>37</v>
      </c>
      <c r="D100" s="34">
        <v>37</v>
      </c>
      <c r="E100" s="22">
        <f t="shared" si="0"/>
        <v>100</v>
      </c>
      <c r="F100" s="23">
        <f t="shared" si="2"/>
        <v>0</v>
      </c>
    </row>
    <row r="101" spans="1:6" ht="45" hidden="1">
      <c r="A101" s="6"/>
      <c r="B101" s="12" t="s">
        <v>20</v>
      </c>
      <c r="C101" s="34">
        <v>0</v>
      </c>
      <c r="D101" s="34"/>
      <c r="E101" s="22"/>
      <c r="F101" s="23"/>
    </row>
    <row r="102" spans="1:6" ht="19.5" customHeight="1">
      <c r="A102" s="6" t="s">
        <v>63</v>
      </c>
      <c r="B102" s="17" t="s">
        <v>95</v>
      </c>
      <c r="C102" s="34">
        <v>0</v>
      </c>
      <c r="D102" s="34">
        <v>0</v>
      </c>
      <c r="E102" s="22">
        <v>0</v>
      </c>
      <c r="F102" s="23">
        <f t="shared" si="2"/>
        <v>0</v>
      </c>
    </row>
    <row r="103" spans="1:6" ht="17.25" customHeight="1" hidden="1">
      <c r="A103" s="6"/>
      <c r="B103" s="12" t="s">
        <v>18</v>
      </c>
      <c r="C103" s="34">
        <v>28079</v>
      </c>
      <c r="D103" s="34">
        <v>24547</v>
      </c>
      <c r="E103" s="22">
        <f t="shared" si="0"/>
        <v>87.42120445884825</v>
      </c>
      <c r="F103" s="23">
        <f t="shared" si="2"/>
        <v>-3532</v>
      </c>
    </row>
    <row r="104" spans="1:6" ht="43.5" customHeight="1" hidden="1">
      <c r="A104" s="6"/>
      <c r="B104" s="12" t="s">
        <v>20</v>
      </c>
      <c r="C104" s="34">
        <v>0</v>
      </c>
      <c r="D104" s="34"/>
      <c r="E104" s="22"/>
      <c r="F104" s="23"/>
    </row>
    <row r="105" spans="1:6" ht="51.75" customHeight="1">
      <c r="A105" s="6" t="s">
        <v>77</v>
      </c>
      <c r="B105" s="19" t="s">
        <v>100</v>
      </c>
      <c r="C105" s="34">
        <v>0</v>
      </c>
      <c r="D105" s="34">
        <v>0</v>
      </c>
      <c r="E105" s="22">
        <v>0</v>
      </c>
      <c r="F105" s="23">
        <f t="shared" si="2"/>
        <v>0</v>
      </c>
    </row>
    <row r="106" spans="1:6" ht="17.25" customHeight="1" hidden="1">
      <c r="A106" s="2"/>
      <c r="B106" s="12" t="s">
        <v>18</v>
      </c>
      <c r="C106" s="34">
        <v>0</v>
      </c>
      <c r="D106" s="34">
        <v>0</v>
      </c>
      <c r="E106" s="22"/>
      <c r="F106" s="23"/>
    </row>
    <row r="107" spans="1:6" ht="45" customHeight="1" hidden="1">
      <c r="A107" s="2"/>
      <c r="B107" s="12" t="s">
        <v>20</v>
      </c>
      <c r="C107" s="34">
        <v>0</v>
      </c>
      <c r="D107" s="34"/>
      <c r="E107" s="22"/>
      <c r="F107" s="23"/>
    </row>
    <row r="108" spans="1:6" ht="34.5" customHeight="1">
      <c r="A108" s="24" t="s">
        <v>102</v>
      </c>
      <c r="B108" s="19" t="s">
        <v>101</v>
      </c>
      <c r="C108" s="34">
        <v>1247</v>
      </c>
      <c r="D108" s="34">
        <v>665.15</v>
      </c>
      <c r="E108" s="22">
        <f t="shared" si="0"/>
        <v>53.34001603849238</v>
      </c>
      <c r="F108" s="23">
        <f t="shared" si="2"/>
        <v>-581.85</v>
      </c>
    </row>
    <row r="109" spans="1:6" ht="31.5" customHeight="1">
      <c r="A109" s="6"/>
      <c r="B109" s="12" t="s">
        <v>113</v>
      </c>
      <c r="C109" s="33">
        <v>0</v>
      </c>
      <c r="D109" s="33">
        <v>0</v>
      </c>
      <c r="E109" s="22">
        <v>0</v>
      </c>
      <c r="F109" s="23">
        <f t="shared" si="2"/>
        <v>0</v>
      </c>
    </row>
    <row r="110" spans="1:6" ht="32.25" customHeight="1">
      <c r="A110" s="6"/>
      <c r="B110" s="12" t="s">
        <v>19</v>
      </c>
      <c r="C110" s="33">
        <v>0</v>
      </c>
      <c r="D110" s="33"/>
      <c r="E110" s="22"/>
      <c r="F110" s="23"/>
    </row>
    <row r="111" spans="1:6" ht="47.25" customHeight="1">
      <c r="A111" s="6"/>
      <c r="B111" s="12" t="s">
        <v>20</v>
      </c>
      <c r="C111" s="33">
        <v>0</v>
      </c>
      <c r="D111" s="33"/>
      <c r="E111" s="22"/>
      <c r="F111" s="23"/>
    </row>
    <row r="112" spans="1:6" ht="15">
      <c r="A112" s="7" t="s">
        <v>64</v>
      </c>
      <c r="B112" s="20" t="s">
        <v>65</v>
      </c>
      <c r="C112" s="41">
        <f>C113+C114+C117+C118+C119</f>
        <v>168855.44</v>
      </c>
      <c r="D112" s="41">
        <f>D113+D114+D117+D118+D119</f>
        <v>49531.87</v>
      </c>
      <c r="E112" s="39">
        <f t="shared" si="0"/>
        <v>29.333890575275518</v>
      </c>
      <c r="F112" s="40">
        <f t="shared" si="2"/>
        <v>-119323.57</v>
      </c>
    </row>
    <row r="113" spans="1:6" ht="15">
      <c r="A113" s="6" t="s">
        <v>66</v>
      </c>
      <c r="B113" s="17" t="s">
        <v>67</v>
      </c>
      <c r="C113" s="34">
        <v>3812</v>
      </c>
      <c r="D113" s="34">
        <v>1760.38</v>
      </c>
      <c r="E113" s="22">
        <f t="shared" si="0"/>
        <v>46.17995802728227</v>
      </c>
      <c r="F113" s="23">
        <f t="shared" si="2"/>
        <v>-2051.62</v>
      </c>
    </row>
    <row r="114" spans="1:6" ht="30">
      <c r="A114" s="2">
        <v>1002</v>
      </c>
      <c r="B114" s="17" t="s">
        <v>68</v>
      </c>
      <c r="C114" s="34">
        <v>0</v>
      </c>
      <c r="D114" s="34">
        <v>0</v>
      </c>
      <c r="E114" s="22">
        <v>0</v>
      </c>
      <c r="F114" s="23">
        <f t="shared" si="2"/>
        <v>0</v>
      </c>
    </row>
    <row r="115" spans="1:6" ht="17.25" customHeight="1" hidden="1">
      <c r="A115" s="2"/>
      <c r="B115" s="12" t="s">
        <v>18</v>
      </c>
      <c r="C115" s="34"/>
      <c r="D115" s="34"/>
      <c r="E115" s="22" t="e">
        <f t="shared" si="0"/>
        <v>#DIV/0!</v>
      </c>
      <c r="F115" s="23">
        <f t="shared" si="2"/>
        <v>0</v>
      </c>
    </row>
    <row r="116" spans="1:6" ht="45" customHeight="1" hidden="1">
      <c r="A116" s="2"/>
      <c r="B116" s="12" t="s">
        <v>20</v>
      </c>
      <c r="C116" s="34"/>
      <c r="D116" s="34"/>
      <c r="E116" s="22"/>
      <c r="F116" s="23"/>
    </row>
    <row r="117" spans="1:6" ht="33" customHeight="1">
      <c r="A117" s="2">
        <v>1003</v>
      </c>
      <c r="B117" s="12" t="s">
        <v>69</v>
      </c>
      <c r="C117" s="34">
        <v>57309.07</v>
      </c>
      <c r="D117" s="34">
        <v>7606.45</v>
      </c>
      <c r="E117" s="22">
        <f t="shared" si="0"/>
        <v>13.272680921187519</v>
      </c>
      <c r="F117" s="23">
        <f t="shared" si="2"/>
        <v>-49702.62</v>
      </c>
    </row>
    <row r="118" spans="1:6" ht="18.75" customHeight="1">
      <c r="A118" s="2">
        <v>1004</v>
      </c>
      <c r="B118" s="12" t="s">
        <v>89</v>
      </c>
      <c r="C118" s="34">
        <v>103987</v>
      </c>
      <c r="D118" s="34">
        <v>38272.8</v>
      </c>
      <c r="E118" s="22">
        <f t="shared" si="0"/>
        <v>36.80536990200699</v>
      </c>
      <c r="F118" s="23">
        <f t="shared" si="2"/>
        <v>-65714.2</v>
      </c>
    </row>
    <row r="119" spans="1:6" ht="44.25" customHeight="1">
      <c r="A119" s="2">
        <v>1006</v>
      </c>
      <c r="B119" s="17" t="s">
        <v>70</v>
      </c>
      <c r="C119" s="34">
        <v>3747.37</v>
      </c>
      <c r="D119" s="34">
        <v>1892.24</v>
      </c>
      <c r="E119" s="22">
        <f t="shared" si="0"/>
        <v>50.49514726328065</v>
      </c>
      <c r="F119" s="23">
        <f t="shared" si="2"/>
        <v>-1855.1299999999999</v>
      </c>
    </row>
    <row r="120" spans="1:6" ht="28.5" customHeight="1">
      <c r="A120" s="2"/>
      <c r="B120" s="12" t="s">
        <v>113</v>
      </c>
      <c r="C120" s="34">
        <v>2816.81</v>
      </c>
      <c r="D120" s="34">
        <v>1421.95</v>
      </c>
      <c r="E120" s="22">
        <f t="shared" si="0"/>
        <v>50.480863104007724</v>
      </c>
      <c r="F120" s="23">
        <f t="shared" si="2"/>
        <v>-1394.86</v>
      </c>
    </row>
    <row r="121" spans="1:6" ht="31.5" customHeight="1">
      <c r="A121" s="2"/>
      <c r="B121" s="12" t="s">
        <v>19</v>
      </c>
      <c r="C121" s="33">
        <v>6</v>
      </c>
      <c r="D121" s="33"/>
      <c r="E121" s="22"/>
      <c r="F121" s="23"/>
    </row>
    <row r="122" spans="1:6" ht="48" customHeight="1">
      <c r="A122" s="2"/>
      <c r="B122" s="12" t="s">
        <v>20</v>
      </c>
      <c r="C122" s="33">
        <v>2</v>
      </c>
      <c r="D122" s="33"/>
      <c r="E122" s="22"/>
      <c r="F122" s="23"/>
    </row>
    <row r="123" spans="1:6" ht="17.25" customHeight="1">
      <c r="A123" s="25">
        <v>1100</v>
      </c>
      <c r="B123" s="26" t="s">
        <v>88</v>
      </c>
      <c r="C123" s="42">
        <f>C124+C126+C127+C128</f>
        <v>93121</v>
      </c>
      <c r="D123" s="43">
        <f>D124+D126+D127+D128</f>
        <v>30537.26</v>
      </c>
      <c r="E123" s="39">
        <f aca="true" t="shared" si="3" ref="E123:E129">D123/C123*100</f>
        <v>32.79309715316631</v>
      </c>
      <c r="F123" s="40">
        <f aca="true" t="shared" si="4" ref="F123:F129">D123-C123</f>
        <v>-62583.740000000005</v>
      </c>
    </row>
    <row r="124" spans="1:6" ht="20.25" customHeight="1">
      <c r="A124" s="2">
        <v>1101</v>
      </c>
      <c r="B124" s="12" t="s">
        <v>103</v>
      </c>
      <c r="C124" s="33">
        <v>0</v>
      </c>
      <c r="D124" s="33">
        <v>0</v>
      </c>
      <c r="E124" s="22">
        <v>0</v>
      </c>
      <c r="F124" s="23">
        <f t="shared" si="4"/>
        <v>0</v>
      </c>
    </row>
    <row r="125" spans="1:6" ht="20.25" customHeight="1">
      <c r="A125" s="2"/>
      <c r="B125" s="31" t="s">
        <v>123</v>
      </c>
      <c r="C125" s="33">
        <v>0</v>
      </c>
      <c r="D125" s="33">
        <v>0</v>
      </c>
      <c r="E125" s="22">
        <v>0</v>
      </c>
      <c r="F125" s="23">
        <f t="shared" si="4"/>
        <v>0</v>
      </c>
    </row>
    <row r="126" spans="1:6" ht="20.25" customHeight="1">
      <c r="A126" s="2">
        <v>1102</v>
      </c>
      <c r="B126" s="12" t="s">
        <v>104</v>
      </c>
      <c r="C126" s="33">
        <v>72338</v>
      </c>
      <c r="D126" s="34">
        <v>29414.94</v>
      </c>
      <c r="E126" s="22">
        <f t="shared" si="3"/>
        <v>40.663192236445575</v>
      </c>
      <c r="F126" s="23">
        <f t="shared" si="4"/>
        <v>-42923.06</v>
      </c>
    </row>
    <row r="127" spans="1:6" ht="17.25" customHeight="1">
      <c r="A127" s="2">
        <v>1103</v>
      </c>
      <c r="B127" s="12" t="s">
        <v>105</v>
      </c>
      <c r="C127" s="33">
        <v>18000</v>
      </c>
      <c r="D127" s="34">
        <v>0</v>
      </c>
      <c r="E127" s="22">
        <f t="shared" si="3"/>
        <v>0</v>
      </c>
      <c r="F127" s="23">
        <f t="shared" si="4"/>
        <v>-18000</v>
      </c>
    </row>
    <row r="128" spans="1:6" ht="37.5" customHeight="1">
      <c r="A128" s="2">
        <v>1105</v>
      </c>
      <c r="B128" s="12" t="s">
        <v>106</v>
      </c>
      <c r="C128" s="33">
        <v>2783</v>
      </c>
      <c r="D128" s="34">
        <v>1122.32</v>
      </c>
      <c r="E128" s="22">
        <f t="shared" si="3"/>
        <v>40.32770391663672</v>
      </c>
      <c r="F128" s="23">
        <f>D128-C128</f>
        <v>-1660.68</v>
      </c>
    </row>
    <row r="129" spans="1:6" ht="31.5" customHeight="1">
      <c r="A129" s="2"/>
      <c r="B129" s="12" t="s">
        <v>113</v>
      </c>
      <c r="C129" s="33">
        <v>2008.6</v>
      </c>
      <c r="D129" s="34">
        <v>825.72</v>
      </c>
      <c r="E129" s="22">
        <f t="shared" si="3"/>
        <v>41.109230309668426</v>
      </c>
      <c r="F129" s="23">
        <f t="shared" si="4"/>
        <v>-1182.8799999999999</v>
      </c>
    </row>
    <row r="130" spans="1:6" ht="30.75" customHeight="1">
      <c r="A130" s="2"/>
      <c r="B130" s="12" t="s">
        <v>19</v>
      </c>
      <c r="C130" s="33">
        <v>4</v>
      </c>
      <c r="D130" s="33"/>
      <c r="E130" s="39"/>
      <c r="F130" s="40"/>
    </row>
    <row r="131" spans="1:6" ht="48" customHeight="1">
      <c r="A131" s="2"/>
      <c r="B131" s="12" t="s">
        <v>20</v>
      </c>
      <c r="C131" s="33">
        <v>0</v>
      </c>
      <c r="D131" s="33"/>
      <c r="E131" s="39"/>
      <c r="F131" s="40"/>
    </row>
    <row r="132" spans="1:6" ht="29.25" customHeight="1">
      <c r="A132" s="25">
        <v>1200</v>
      </c>
      <c r="B132" s="26" t="s">
        <v>107</v>
      </c>
      <c r="C132" s="42">
        <f>SUM(C133)</f>
        <v>1300</v>
      </c>
      <c r="D132" s="42">
        <f>SUM(D133)</f>
        <v>650</v>
      </c>
      <c r="E132" s="39">
        <f>D132/C132*100</f>
        <v>50</v>
      </c>
      <c r="F132" s="40">
        <f>D132-C132</f>
        <v>-650</v>
      </c>
    </row>
    <row r="133" spans="1:6" ht="28.5" customHeight="1">
      <c r="A133" s="2">
        <v>1202</v>
      </c>
      <c r="B133" s="12" t="s">
        <v>108</v>
      </c>
      <c r="C133" s="33">
        <v>1300</v>
      </c>
      <c r="D133" s="33">
        <v>650</v>
      </c>
      <c r="E133" s="22">
        <f>D133/C133*100</f>
        <v>50</v>
      </c>
      <c r="F133" s="23">
        <f>D133-C133</f>
        <v>-650</v>
      </c>
    </row>
    <row r="134" spans="1:6" ht="43.5" customHeight="1">
      <c r="A134" s="25">
        <v>1300</v>
      </c>
      <c r="B134" s="26" t="s">
        <v>82</v>
      </c>
      <c r="C134" s="42">
        <v>32813</v>
      </c>
      <c r="D134" s="43">
        <v>8465.71</v>
      </c>
      <c r="E134" s="39">
        <f>D134/C134*100</f>
        <v>25.799865906805223</v>
      </c>
      <c r="F134" s="40">
        <f>D134-C134</f>
        <v>-24347.29</v>
      </c>
    </row>
    <row r="135" spans="1:6" ht="15">
      <c r="A135" s="2"/>
      <c r="B135" s="15" t="s">
        <v>71</v>
      </c>
      <c r="C135" s="38">
        <f>C11+C36+C47+C59+C69+C83+C92+C112+C123+C132+C134</f>
        <v>3318779.82</v>
      </c>
      <c r="D135" s="38">
        <f>D11+D36+D47+D59+D69+D83+D92+D112+D123+D132+D134</f>
        <v>1539992.5600000003</v>
      </c>
      <c r="E135" s="39">
        <f>D135/C135*100</f>
        <v>46.40237206215146</v>
      </c>
      <c r="F135" s="40">
        <f>D135-C135</f>
        <v>-1778787.2599999995</v>
      </c>
    </row>
    <row r="136" spans="1:6" ht="15">
      <c r="A136" s="53" t="s">
        <v>122</v>
      </c>
      <c r="B136" s="53"/>
      <c r="C136" s="53"/>
      <c r="D136" s="53"/>
      <c r="E136" s="53"/>
      <c r="F136" s="53"/>
    </row>
    <row r="137" spans="1:6" ht="45">
      <c r="A137" s="1" t="s">
        <v>0</v>
      </c>
      <c r="B137" s="1" t="s">
        <v>1</v>
      </c>
      <c r="C137" s="33" t="s">
        <v>2</v>
      </c>
      <c r="D137" s="35" t="s">
        <v>3</v>
      </c>
      <c r="E137" s="33" t="s">
        <v>4</v>
      </c>
      <c r="F137" s="33" t="s">
        <v>5</v>
      </c>
    </row>
    <row r="138" spans="1:6" ht="28.5">
      <c r="A138" s="29" t="s">
        <v>120</v>
      </c>
      <c r="B138" s="30" t="s">
        <v>121</v>
      </c>
      <c r="C138" s="48">
        <v>-120282.3</v>
      </c>
      <c r="D138" s="48">
        <v>29065.99</v>
      </c>
      <c r="E138" s="37">
        <f>D138/C138</f>
        <v>-0.2416481061635835</v>
      </c>
      <c r="F138" s="38">
        <f>D138-C138</f>
        <v>149348.29</v>
      </c>
    </row>
  </sheetData>
  <sheetProtection/>
  <mergeCells count="4">
    <mergeCell ref="A1:F1"/>
    <mergeCell ref="A2:F2"/>
    <mergeCell ref="A8:F8"/>
    <mergeCell ref="A136:F13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2014-07-21T08:41:16Z</dcterms:modified>
  <cp:category/>
  <cp:version/>
  <cp:contentType/>
  <cp:contentStatus/>
</cp:coreProperties>
</file>