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<sst xmlns="http://schemas.openxmlformats.org/spreadsheetml/2006/main" count="107" uniqueCount="106">
  <si>
    <t>Наименование кода расхода бюджета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</si>
  <si>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</si>
  <si>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</si>
  <si>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</si>
  <si>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</si>
  <si>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</si>
  <si>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</si>
  <si>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</si>
  <si>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</si>
  <si>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</si>
  <si>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</si>
  <si>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</si>
  <si>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</si>
  <si>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</si>
  <si>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</si>
  <si>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</si>
  <si>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</si>
  <si>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</si>
  <si>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</si>
  <si>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</si>
  <si>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</si>
  <si>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</si>
  <si>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</si>
  <si>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</si>
  <si>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</si>
  <si>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</si>
  <si>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</si>
  <si>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</si>
  <si>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</si>
  <si>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</si>
  <si>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</si>
  <si>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</si>
  <si>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</si>
  <si>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</si>
  <si>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</si>
  <si>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</si>
  <si>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</si>
  <si>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</si>
  <si>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</si>
  <si>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</si>
  <si>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</si>
  <si>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</si>
  <si>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</si>
  <si>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</si>
  <si>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</si>
  <si>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</si>
  <si>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ИТОГО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</si>
  <si>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</si>
  <si>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</si>
  <si>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</si>
  <si>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</si>
  <si>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</si>
  <si>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</si>
  <si>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</si>
  <si>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</si>
  <si>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</si>
  <si>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0300</t>
  </si>
  <si>
    <t>0304</t>
  </si>
  <si>
    <t>0309</t>
  </si>
  <si>
    <t>0314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</si>
  <si>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</si>
  <si>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</si>
  <si>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</si>
  <si>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</si>
  <si>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</si>
  <si>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</si>
  <si>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</si>
  <si>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</si>
  <si>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</si>
  <si>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</si>
  <si>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</si>
  <si>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</si>
  <si>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</si>
  <si>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</si>
  <si>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</si>
  <si>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</si>
  <si>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</si>
  <si>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</si>
  <si>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</si>
  <si>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</si>
  <si>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</si>
  <si>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</si>
  <si>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</si>
  <si>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</si>
  <si>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</si>
  <si>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</si>
  <si>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</si>
  <si>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</si>
  <si>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</si>
  <si>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</si>
  <si>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1300</t>
  </si>
  <si>
    <t>1301</t>
  </si>
  <si>
    <t>Отклонение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</si>
  <si>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</si>
  <si>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</si>
  <si>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Раздел/подраздел</t>
  </si>
  <si>
    <t xml:space="preserve">сумма </t>
  </si>
  <si>
    <t>%</t>
  </si>
  <si>
    <t>5=4-3</t>
  </si>
  <si>
    <t>6=4/3</t>
  </si>
  <si>
    <t>8=4-7</t>
  </si>
  <si>
    <t>-</t>
  </si>
  <si>
    <r>
      <t xml:space="preserve">Исполнение бюджета города Орска по разделам и подразделам бюджетной классификации расходов на 01.07.2022 г.
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>тыс. рублей</t>
    </r>
  </si>
  <si>
    <t>Факт на 01.07.2022 г.</t>
  </si>
  <si>
    <t>Факт на 01.07.2021 г.</t>
  </si>
  <si>
    <t>План 
на 2022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</si>
</sst>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"/>
      <family val="1"/>
    </font>
    <font>
      <b/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16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top"/>
    </xf>
    <xf numFmtId="0" fontId="43" fillId="33" borderId="11" xfId="0" applyFont="1" applyFill="1" applyBorder="1" applyAlignment="1">
      <alignment horizontal="center" vertical="top" wrapText="1"/>
    </xf>
    <xf numFmtId="164" fontId="42" fillId="33" borderId="11" xfId="0" applyNumberFormat="1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top"/>
    </xf>
    <xf numFmtId="0" fontId="44" fillId="33" borderId="11" xfId="0" applyFont="1" applyFill="1" applyBorder="1" applyAlignment="1">
      <alignment horizontal="justify" vertical="top" wrapText="1"/>
    </xf>
    <xf numFmtId="164" fontId="44" fillId="33" borderId="11" xfId="0" applyNumberFormat="1" applyFont="1" applyFill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top"/>
    </xf>
    <xf numFmtId="0" fontId="44" fillId="0" borderId="11" xfId="0" applyFont="1" applyBorder="1" applyAlignment="1">
      <alignment horizontal="justify" vertical="top"/>
    </xf>
    <xf numFmtId="164" fontId="44" fillId="0" borderId="11" xfId="0" applyNumberFormat="1" applyFont="1" applyBorder="1" applyAlignment="1">
      <alignment horizontal="center" vertical="center"/>
    </xf>
    <xf numFmtId="164" fontId="44" fillId="33" borderId="12" xfId="0" applyNumberFormat="1" applyFont="1" applyFill="1" applyBorder="1" applyAlignment="1">
      <alignment horizontal="center" vertical="center"/>
    </xf>
    <xf numFmtId="164" fontId="44" fillId="0" borderId="12" xfId="0" applyNumberFormat="1" applyFont="1" applyBorder="1" applyAlignment="1">
      <alignment horizontal="center" vertical="center"/>
    </xf>
    <xf numFmtId="164" fontId="42" fillId="0" borderId="13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top" wrapText="1"/>
    </xf>
    <xf numFmtId="0" fontId="43" fillId="0" borderId="11" xfId="0" applyFont="1" applyBorder="1" applyAlignment="1">
      <alignment horizontal="center"/>
    </xf>
    <xf numFmtId="165" fontId="44" fillId="33" borderId="11" xfId="0" applyNumberFormat="1" applyFont="1" applyFill="1" applyBorder="1" applyAlignment="1">
      <alignment horizontal="center" vertical="center"/>
    </xf>
    <xf numFmtId="164" fontId="44" fillId="0" borderId="11" xfId="0" applyNumberFormat="1" applyFont="1" applyBorder="1" applyAlignment="1">
      <alignment/>
    </xf>
    <xf numFmtId="164" fontId="42" fillId="0" borderId="11" xfId="0" applyNumberFormat="1" applyFont="1" applyBorder="1" applyAlignment="1">
      <alignment/>
    </xf>
    <xf numFmtId="165" fontId="42" fillId="33" borderId="11" xfId="0" applyNumberFormat="1" applyFont="1" applyFill="1" applyBorder="1" applyAlignment="1">
      <alignment horizontal="center" vertical="center"/>
    </xf>
    <xf numFmtId="49" fontId="42" fillId="35" borderId="11" xfId="0" applyNumberFormat="1" applyFont="1" applyFill="1" applyBorder="1" applyAlignment="1">
      <alignment horizontal="center" vertical="top"/>
    </xf>
    <xf numFmtId="0" fontId="42" fillId="35" borderId="11" xfId="0" applyFont="1" applyFill="1" applyBorder="1" applyAlignment="1">
      <alignment vertical="top" wrapText="1"/>
    </xf>
    <xf numFmtId="164" fontId="42" fillId="35" borderId="11" xfId="0" applyNumberFormat="1" applyFont="1" applyFill="1" applyBorder="1" applyAlignment="1">
      <alignment horizontal="center" vertical="center"/>
    </xf>
    <xf numFmtId="164" fontId="42" fillId="35" borderId="12" xfId="0" applyNumberFormat="1" applyFont="1" applyFill="1" applyBorder="1" applyAlignment="1">
      <alignment horizontal="center" vertical="center"/>
    </xf>
    <xf numFmtId="165" fontId="42" fillId="35" borderId="11" xfId="0" applyNumberFormat="1" applyFont="1" applyFill="1" applyBorder="1" applyAlignment="1">
      <alignment horizontal="center" vertical="center"/>
    </xf>
    <xf numFmtId="164" fontId="42" fillId="35" borderId="11" xfId="0" applyNumberFormat="1" applyFont="1" applyFill="1" applyBorder="1" applyAlignment="1">
      <alignment/>
    </xf>
    <xf numFmtId="0" fontId="42" fillId="35" borderId="11" xfId="0" applyFont="1" applyFill="1" applyBorder="1" applyAlignment="1">
      <alignment horizontal="justify" vertical="top" wrapText="1"/>
    </xf>
    <xf numFmtId="165" fontId="44" fillId="35" borderId="11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vertical="top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115" zoomScaleNormal="115" zoomScalePageLayoutView="0" workbookViewId="0" topLeftCell="A1">
      <selection activeCell="D51" sqref="D51"/>
    </sheetView>
  </sheetViews>
  <sheetFormatPr defaultColWidth="9.00390625" defaultRowHeight="15.75"/>
  <cols>
    <col min="1" max="1" width="11.125" style="2" customWidth="1"/>
    <col min="2" max="2" width="36.125" style="2" customWidth="1"/>
    <col min="3" max="3" width="13.00390625" style="2" bestFit="1" customWidth="1"/>
    <col min="4" max="4" width="15.00390625" style="2" customWidth="1"/>
    <col min="5" max="5" width="12.875" style="0" customWidth="1"/>
    <col min="6" max="6" width="13.125" style="0" customWidth="1"/>
    <col min="7" max="7" width="14.25390625" style="0" customWidth="1"/>
    <col min="8" max="8" width="12.00390625" style="0" customWidth="1"/>
  </cols>
  <sheetData>
    <row r="1" spans="1:8" ht="39" customHeight="1">
      <c r="A1" s="40" t="s">
        <v>102</v>
      </c>
      <c r="B1" s="40"/>
      <c r="C1" s="40"/>
      <c r="D1" s="40"/>
      <c r="E1" s="40"/>
      <c r="F1" s="40"/>
      <c r="G1" s="40"/>
      <c r="H1" s="40"/>
    </row>
    <row r="2" spans="1:8" ht="15.75">
      <c r="A2" s="41" t="s">
        <v>95</v>
      </c>
      <c r="B2" s="41" t="s">
        <v>0</v>
      </c>
      <c r="C2" s="38" t="s">
        <v>105</v>
      </c>
      <c r="D2" s="34" t="s">
        <v>103</v>
      </c>
      <c r="E2" s="42" t="s">
        <v>92</v>
      </c>
      <c r="F2" s="42"/>
      <c r="G2" s="34" t="s">
        <v>104</v>
      </c>
      <c r="H2" s="36" t="s">
        <v>92</v>
      </c>
    </row>
    <row r="3" spans="1:8" s="1" customFormat="1" ht="33.75" customHeight="1">
      <c r="A3" s="41"/>
      <c r="B3" s="41"/>
      <c r="C3" s="39"/>
      <c r="D3" s="35"/>
      <c r="E3" s="5" t="s">
        <v>96</v>
      </c>
      <c r="F3" s="5" t="s">
        <v>97</v>
      </c>
      <c r="G3" s="35"/>
      <c r="H3" s="37"/>
    </row>
    <row r="4" spans="1:8" ht="15.75">
      <c r="A4" s="6">
        <v>1</v>
      </c>
      <c r="B4" s="7">
        <v>2</v>
      </c>
      <c r="C4" s="19">
        <v>3</v>
      </c>
      <c r="D4" s="7">
        <v>4</v>
      </c>
      <c r="E4" s="7" t="s">
        <v>98</v>
      </c>
      <c r="F4" s="7" t="s">
        <v>99</v>
      </c>
      <c r="G4" s="7">
        <v>7</v>
      </c>
      <c r="H4" s="20" t="s">
        <v>100</v>
      </c>
    </row>
    <row r="5" spans="1:8" ht="15.75">
      <c r="A5" s="25" t="s">
        <v>47</v>
      </c>
      <c r="B5" s="26" t="s">
        <v>1</v>
      </c>
      <c r="C5" s="27">
        <f>C6+C7+C8+C9+C10+C11+C12+C13</f>
        <v>274752.69999999995</v>
      </c>
      <c r="D5" s="28">
        <f>D6+D7+D8+D9+D10+D11+D12+D13</f>
        <v>133601.5</v>
      </c>
      <c r="E5" s="27">
        <f>D5-C5</f>
        <v>-141151.19999999995</v>
      </c>
      <c r="F5" s="29">
        <f>D5/C5</f>
        <v>0.4862609175451234</v>
      </c>
      <c r="G5" s="27">
        <f>G6+G7+G8+G9+G10+G11+G12+G13</f>
        <v>121917.1</v>
      </c>
      <c r="H5" s="30">
        <f>D5-G5</f>
        <v>11684.399999999994</v>
      </c>
    </row>
    <row r="6" spans="1:8" ht="38.25">
      <c r="A6" s="9" t="s">
        <v>48</v>
      </c>
      <c r="B6" s="10" t="s">
        <v>2</v>
      </c>
      <c r="C6" s="15">
        <v>2448.3</v>
      </c>
      <c r="D6" s="15">
        <v>1127.6</v>
      </c>
      <c r="E6" s="11">
        <f aca="true" t="shared" si="0" ref="E6:E51">D6-C6</f>
        <v>-1320.7000000000003</v>
      </c>
      <c r="F6" s="21">
        <f aca="true" t="shared" si="1" ref="F6:F51">D6/C6</f>
        <v>0.4605644733080096</v>
      </c>
      <c r="G6" s="15">
        <v>712.3</v>
      </c>
      <c r="H6" s="22">
        <f aca="true" t="shared" si="2" ref="H6:H50">D6-G6</f>
        <v>415.29999999999995</v>
      </c>
    </row>
    <row r="7" spans="1:8" ht="51">
      <c r="A7" s="9" t="s">
        <v>49</v>
      </c>
      <c r="B7" s="10" t="s">
        <v>3</v>
      </c>
      <c r="C7" s="15">
        <v>17537.5</v>
      </c>
      <c r="D7" s="15">
        <v>8318.4</v>
      </c>
      <c r="E7" s="11">
        <f t="shared" si="0"/>
        <v>-9219.1</v>
      </c>
      <c r="F7" s="21">
        <f t="shared" si="1"/>
        <v>0.4743207412687099</v>
      </c>
      <c r="G7" s="15">
        <v>8512</v>
      </c>
      <c r="H7" s="22">
        <f t="shared" si="2"/>
        <v>-193.60000000000036</v>
      </c>
    </row>
    <row r="8" spans="1:8" ht="51">
      <c r="A8" s="9" t="s">
        <v>50</v>
      </c>
      <c r="B8" s="10" t="s">
        <v>4</v>
      </c>
      <c r="C8" s="15">
        <v>133944.3</v>
      </c>
      <c r="D8" s="15">
        <v>66989.3</v>
      </c>
      <c r="E8" s="11">
        <f t="shared" si="0"/>
        <v>-66954.99999999999</v>
      </c>
      <c r="F8" s="21">
        <f t="shared" si="1"/>
        <v>0.5001280382965159</v>
      </c>
      <c r="G8" s="15">
        <v>60242.9</v>
      </c>
      <c r="H8" s="22">
        <f t="shared" si="2"/>
        <v>6746.4000000000015</v>
      </c>
    </row>
    <row r="9" spans="1:8" ht="15.75">
      <c r="A9" s="9" t="s">
        <v>51</v>
      </c>
      <c r="B9" s="10" t="s">
        <v>5</v>
      </c>
      <c r="C9" s="15">
        <v>576.3</v>
      </c>
      <c r="D9" s="15">
        <v>0</v>
      </c>
      <c r="E9" s="11">
        <f t="shared" si="0"/>
        <v>-576.3</v>
      </c>
      <c r="F9" s="21">
        <f t="shared" si="1"/>
        <v>0</v>
      </c>
      <c r="G9" s="15">
        <v>0</v>
      </c>
      <c r="H9" s="22">
        <f t="shared" si="2"/>
        <v>0</v>
      </c>
    </row>
    <row r="10" spans="1:8" ht="38.25">
      <c r="A10" s="9" t="s">
        <v>52</v>
      </c>
      <c r="B10" s="10" t="s">
        <v>6</v>
      </c>
      <c r="C10" s="15">
        <v>42451.4</v>
      </c>
      <c r="D10" s="15">
        <v>20612.1</v>
      </c>
      <c r="E10" s="11">
        <f t="shared" si="0"/>
        <v>-21839.300000000003</v>
      </c>
      <c r="F10" s="21">
        <f t="shared" si="1"/>
        <v>0.4855458241659874</v>
      </c>
      <c r="G10" s="15">
        <v>20093</v>
      </c>
      <c r="H10" s="22">
        <f t="shared" si="2"/>
        <v>519.0999999999985</v>
      </c>
    </row>
    <row r="11" spans="1:8" ht="25.5">
      <c r="A11" s="9" t="s">
        <v>53</v>
      </c>
      <c r="B11" s="10" t="s">
        <v>7</v>
      </c>
      <c r="C11" s="15">
        <v>4569.4</v>
      </c>
      <c r="D11" s="15">
        <v>3934.5</v>
      </c>
      <c r="E11" s="11">
        <f t="shared" si="0"/>
        <v>-634.8999999999996</v>
      </c>
      <c r="F11" s="21">
        <f t="shared" si="1"/>
        <v>0.8610539676981661</v>
      </c>
      <c r="G11" s="15">
        <v>1060.6</v>
      </c>
      <c r="H11" s="22">
        <f t="shared" si="2"/>
        <v>2873.9</v>
      </c>
    </row>
    <row r="12" spans="1:8" ht="15.75">
      <c r="A12" s="9" t="s">
        <v>54</v>
      </c>
      <c r="B12" s="10" t="s">
        <v>8</v>
      </c>
      <c r="C12" s="15">
        <v>1267.7</v>
      </c>
      <c r="D12" s="15">
        <v>0</v>
      </c>
      <c r="E12" s="11">
        <f t="shared" si="0"/>
        <v>-1267.7</v>
      </c>
      <c r="F12" s="21">
        <f t="shared" si="1"/>
        <v>0</v>
      </c>
      <c r="G12" s="15">
        <v>0</v>
      </c>
      <c r="H12" s="22">
        <f t="shared" si="2"/>
        <v>0</v>
      </c>
    </row>
    <row r="13" spans="1:8" ht="15.75">
      <c r="A13" s="9" t="s">
        <v>55</v>
      </c>
      <c r="B13" s="10" t="s">
        <v>9</v>
      </c>
      <c r="C13" s="15">
        <v>71957.8</v>
      </c>
      <c r="D13" s="15">
        <v>32619.6</v>
      </c>
      <c r="E13" s="11">
        <f t="shared" si="0"/>
        <v>-39338.200000000004</v>
      </c>
      <c r="F13" s="21">
        <f t="shared" si="1"/>
        <v>0.45331569336472205</v>
      </c>
      <c r="G13" s="15">
        <v>31296.3</v>
      </c>
      <c r="H13" s="22">
        <f t="shared" si="2"/>
        <v>1323.2999999999993</v>
      </c>
    </row>
    <row r="14" spans="1:8" ht="25.5">
      <c r="A14" s="25" t="s">
        <v>56</v>
      </c>
      <c r="B14" s="31" t="s">
        <v>10</v>
      </c>
      <c r="C14" s="27">
        <f>C15+C16+C17+C18</f>
        <v>59095.924</v>
      </c>
      <c r="D14" s="28">
        <f>D15+D16+D17+D18</f>
        <v>26901.647</v>
      </c>
      <c r="E14" s="27">
        <f t="shared" si="0"/>
        <v>-32194.277</v>
      </c>
      <c r="F14" s="29">
        <f t="shared" si="1"/>
        <v>0.4552200080668846</v>
      </c>
      <c r="G14" s="27">
        <f>G15+G16+G17+G18</f>
        <v>23144.1</v>
      </c>
      <c r="H14" s="30">
        <f t="shared" si="2"/>
        <v>3757.5470000000023</v>
      </c>
    </row>
    <row r="15" spans="1:8" ht="15.75">
      <c r="A15" s="9" t="s">
        <v>57</v>
      </c>
      <c r="B15" s="10" t="s">
        <v>11</v>
      </c>
      <c r="C15" s="15">
        <v>10773.9</v>
      </c>
      <c r="D15" s="15">
        <v>5386.95</v>
      </c>
      <c r="E15" s="11">
        <f t="shared" si="0"/>
        <v>-5386.95</v>
      </c>
      <c r="F15" s="21">
        <f t="shared" si="1"/>
        <v>0.5</v>
      </c>
      <c r="G15" s="15">
        <v>5656.4</v>
      </c>
      <c r="H15" s="22">
        <f t="shared" si="2"/>
        <v>-269.4499999999998</v>
      </c>
    </row>
    <row r="16" spans="1:8" ht="38.25">
      <c r="A16" s="9" t="s">
        <v>58</v>
      </c>
      <c r="B16" s="10" t="s">
        <v>12</v>
      </c>
      <c r="C16" s="15">
        <v>0</v>
      </c>
      <c r="D16" s="15">
        <v>0</v>
      </c>
      <c r="E16" s="11">
        <f t="shared" si="0"/>
        <v>0</v>
      </c>
      <c r="F16" s="21" t="s">
        <v>101</v>
      </c>
      <c r="G16" s="15">
        <v>0</v>
      </c>
      <c r="H16" s="22">
        <f t="shared" si="2"/>
        <v>0</v>
      </c>
    </row>
    <row r="17" spans="1:8" ht="38.25">
      <c r="A17" s="9" t="s">
        <v>93</v>
      </c>
      <c r="B17" s="10" t="s">
        <v>94</v>
      </c>
      <c r="C17" s="15">
        <v>39134.724</v>
      </c>
      <c r="D17" s="15">
        <v>19374.41328</v>
      </c>
      <c r="E17" s="11">
        <f t="shared" si="0"/>
        <v>-19760.31072</v>
      </c>
      <c r="F17" s="21">
        <f t="shared" si="1"/>
        <v>0.49506962870109933</v>
      </c>
      <c r="G17" s="15">
        <v>16914.8</v>
      </c>
      <c r="H17" s="22">
        <f t="shared" si="2"/>
        <v>2459.6132800000014</v>
      </c>
    </row>
    <row r="18" spans="1:8" ht="38.25">
      <c r="A18" s="9" t="s">
        <v>59</v>
      </c>
      <c r="B18" s="10" t="s">
        <v>13</v>
      </c>
      <c r="C18" s="15">
        <v>9187.3</v>
      </c>
      <c r="D18" s="15">
        <v>2140.28372</v>
      </c>
      <c r="E18" s="11">
        <f t="shared" si="0"/>
        <v>-7047.01628</v>
      </c>
      <c r="F18" s="21">
        <f t="shared" si="1"/>
        <v>0.23296112241899145</v>
      </c>
      <c r="G18" s="15">
        <v>572.9</v>
      </c>
      <c r="H18" s="22">
        <f t="shared" si="2"/>
        <v>1567.3837199999998</v>
      </c>
    </row>
    <row r="19" spans="1:8" ht="15.75">
      <c r="A19" s="25" t="s">
        <v>60</v>
      </c>
      <c r="B19" s="31" t="s">
        <v>14</v>
      </c>
      <c r="C19" s="27">
        <f>C20+C21+C22+C23</f>
        <v>1154300.60446</v>
      </c>
      <c r="D19" s="28">
        <f>D20+D21+D22+D23</f>
        <v>223156.37219999998</v>
      </c>
      <c r="E19" s="27">
        <f t="shared" si="0"/>
        <v>-931144.2322600001</v>
      </c>
      <c r="F19" s="29">
        <f t="shared" si="1"/>
        <v>0.1933260463849415</v>
      </c>
      <c r="G19" s="27">
        <f>G20+G21+G22+G23</f>
        <v>189282.9</v>
      </c>
      <c r="H19" s="30">
        <f t="shared" si="2"/>
        <v>33873.47219999999</v>
      </c>
    </row>
    <row r="20" spans="1:8" ht="15.75">
      <c r="A20" s="9" t="s">
        <v>61</v>
      </c>
      <c r="B20" s="10" t="s">
        <v>15</v>
      </c>
      <c r="C20" s="15">
        <v>4913.72517</v>
      </c>
      <c r="D20" s="15">
        <v>3608.21053</v>
      </c>
      <c r="E20" s="11">
        <f t="shared" si="0"/>
        <v>-1305.5146399999999</v>
      </c>
      <c r="F20" s="21">
        <f t="shared" si="1"/>
        <v>0.7343126457355368</v>
      </c>
      <c r="G20" s="15">
        <v>1374.4</v>
      </c>
      <c r="H20" s="22">
        <f t="shared" si="2"/>
        <v>2233.8105299999997</v>
      </c>
    </row>
    <row r="21" spans="1:8" ht="15.75">
      <c r="A21" s="9" t="s">
        <v>62</v>
      </c>
      <c r="B21" s="10" t="s">
        <v>16</v>
      </c>
      <c r="C21" s="15">
        <v>624865.31622</v>
      </c>
      <c r="D21" s="15">
        <v>67793.12173</v>
      </c>
      <c r="E21" s="11">
        <f t="shared" si="0"/>
        <v>-557072.19449</v>
      </c>
      <c r="F21" s="21">
        <f t="shared" si="1"/>
        <v>0.10849237422889971</v>
      </c>
      <c r="G21" s="15">
        <v>39590</v>
      </c>
      <c r="H21" s="22">
        <f t="shared" si="2"/>
        <v>28203.12173</v>
      </c>
    </row>
    <row r="22" spans="1:8" ht="15.75">
      <c r="A22" s="9" t="s">
        <v>63</v>
      </c>
      <c r="B22" s="10" t="s">
        <v>17</v>
      </c>
      <c r="C22" s="15">
        <v>450170.50731</v>
      </c>
      <c r="D22" s="15">
        <v>117584.98223</v>
      </c>
      <c r="E22" s="11">
        <f t="shared" si="0"/>
        <v>-332585.52508000005</v>
      </c>
      <c r="F22" s="21">
        <f t="shared" si="1"/>
        <v>0.2612009901151247</v>
      </c>
      <c r="G22" s="15">
        <v>119804.7</v>
      </c>
      <c r="H22" s="22">
        <f t="shared" si="2"/>
        <v>-2219.717770000003</v>
      </c>
    </row>
    <row r="23" spans="1:8" ht="25.5">
      <c r="A23" s="9" t="s">
        <v>64</v>
      </c>
      <c r="B23" s="10" t="s">
        <v>18</v>
      </c>
      <c r="C23" s="15">
        <v>74351.05576</v>
      </c>
      <c r="D23" s="15">
        <v>34170.05771</v>
      </c>
      <c r="E23" s="11">
        <f t="shared" si="0"/>
        <v>-40180.99805</v>
      </c>
      <c r="F23" s="21">
        <f t="shared" si="1"/>
        <v>0.45957730338488473</v>
      </c>
      <c r="G23" s="15">
        <v>28513.8</v>
      </c>
      <c r="H23" s="22">
        <f t="shared" si="2"/>
        <v>5656.257710000002</v>
      </c>
    </row>
    <row r="24" spans="1:8" ht="15.75">
      <c r="A24" s="25" t="s">
        <v>65</v>
      </c>
      <c r="B24" s="31" t="s">
        <v>19</v>
      </c>
      <c r="C24" s="27">
        <f>C25+C26+C27+C28</f>
        <v>1038893.83513</v>
      </c>
      <c r="D24" s="28">
        <f>D25+D26+D27+D28</f>
        <v>397738.43971</v>
      </c>
      <c r="E24" s="27">
        <f t="shared" si="0"/>
        <v>-641155.39542</v>
      </c>
      <c r="F24" s="29">
        <f t="shared" si="1"/>
        <v>0.382848012242011</v>
      </c>
      <c r="G24" s="27">
        <f>G25+G26+G27+G28</f>
        <v>77936.7</v>
      </c>
      <c r="H24" s="30">
        <f t="shared" si="2"/>
        <v>319801.73971</v>
      </c>
    </row>
    <row r="25" spans="1:8" ht="15.75">
      <c r="A25" s="9" t="s">
        <v>66</v>
      </c>
      <c r="B25" s="10" t="s">
        <v>20</v>
      </c>
      <c r="C25" s="15">
        <v>732090.41553</v>
      </c>
      <c r="D25" s="15">
        <v>309207.77808</v>
      </c>
      <c r="E25" s="11">
        <f t="shared" si="0"/>
        <v>-422882.63745</v>
      </c>
      <c r="F25" s="21">
        <f t="shared" si="1"/>
        <v>0.4223628277610324</v>
      </c>
      <c r="G25" s="15">
        <v>21222.6</v>
      </c>
      <c r="H25" s="22">
        <f t="shared" si="2"/>
        <v>287985.17808000004</v>
      </c>
    </row>
    <row r="26" spans="1:8" ht="15.75">
      <c r="A26" s="9" t="s">
        <v>67</v>
      </c>
      <c r="B26" s="10" t="s">
        <v>21</v>
      </c>
      <c r="C26" s="15">
        <v>47359.42552</v>
      </c>
      <c r="D26" s="15">
        <v>35859.5921</v>
      </c>
      <c r="E26" s="11">
        <f t="shared" si="0"/>
        <v>-11499.833419999995</v>
      </c>
      <c r="F26" s="21">
        <f t="shared" si="1"/>
        <v>0.7571796259406992</v>
      </c>
      <c r="G26" s="15">
        <v>1642.6</v>
      </c>
      <c r="H26" s="22">
        <f t="shared" si="2"/>
        <v>34216.9921</v>
      </c>
    </row>
    <row r="27" spans="1:8" ht="15.75">
      <c r="A27" s="9" t="s">
        <v>68</v>
      </c>
      <c r="B27" s="10" t="s">
        <v>22</v>
      </c>
      <c r="C27" s="15">
        <v>187486.79828</v>
      </c>
      <c r="D27" s="15">
        <v>23699.04705</v>
      </c>
      <c r="E27" s="11">
        <f t="shared" si="0"/>
        <v>-163787.75123</v>
      </c>
      <c r="F27" s="21">
        <f t="shared" si="1"/>
        <v>0.12640381758830257</v>
      </c>
      <c r="G27" s="15">
        <v>21364.9</v>
      </c>
      <c r="H27" s="22">
        <f t="shared" si="2"/>
        <v>2334.1470499999996</v>
      </c>
    </row>
    <row r="28" spans="1:8" ht="25.5">
      <c r="A28" s="9" t="s">
        <v>69</v>
      </c>
      <c r="B28" s="10" t="s">
        <v>23</v>
      </c>
      <c r="C28" s="15">
        <v>71957.1958</v>
      </c>
      <c r="D28" s="15">
        <v>28972.02248</v>
      </c>
      <c r="E28" s="11">
        <f t="shared" si="0"/>
        <v>-42985.17332</v>
      </c>
      <c r="F28" s="21">
        <f t="shared" si="1"/>
        <v>0.40262856491136356</v>
      </c>
      <c r="G28" s="15">
        <v>33706.6</v>
      </c>
      <c r="H28" s="22">
        <f t="shared" si="2"/>
        <v>-4734.577519999999</v>
      </c>
    </row>
    <row r="29" spans="1:8" ht="15.75">
      <c r="A29" s="25" t="s">
        <v>70</v>
      </c>
      <c r="B29" s="31" t="s">
        <v>24</v>
      </c>
      <c r="C29" s="27">
        <f>C30+C31+C32+C33+C34</f>
        <v>3166461.0166700003</v>
      </c>
      <c r="D29" s="28">
        <f>D30+D31+D32+D33+D34</f>
        <v>1804721.84474</v>
      </c>
      <c r="E29" s="27">
        <f t="shared" si="0"/>
        <v>-1361739.1719300002</v>
      </c>
      <c r="F29" s="29">
        <f t="shared" si="1"/>
        <v>0.5699491751955723</v>
      </c>
      <c r="G29" s="27">
        <f>G30+G31+G32+G33+G34</f>
        <v>1607432.3</v>
      </c>
      <c r="H29" s="30">
        <f t="shared" si="2"/>
        <v>197289.54474000004</v>
      </c>
    </row>
    <row r="30" spans="1:8" ht="15.75">
      <c r="A30" s="9" t="s">
        <v>71</v>
      </c>
      <c r="B30" s="10" t="s">
        <v>25</v>
      </c>
      <c r="C30" s="15">
        <v>1225775.47031</v>
      </c>
      <c r="D30" s="15">
        <v>684363.52731</v>
      </c>
      <c r="E30" s="11">
        <f t="shared" si="0"/>
        <v>-541411.943</v>
      </c>
      <c r="F30" s="21">
        <f t="shared" si="1"/>
        <v>0.5583106726201037</v>
      </c>
      <c r="G30" s="15">
        <v>603228.4</v>
      </c>
      <c r="H30" s="22">
        <f t="shared" si="2"/>
        <v>81135.12731000001</v>
      </c>
    </row>
    <row r="31" spans="1:8" ht="15.75">
      <c r="A31" s="9" t="s">
        <v>72</v>
      </c>
      <c r="B31" s="10" t="s">
        <v>26</v>
      </c>
      <c r="C31" s="15">
        <v>1517896.23664</v>
      </c>
      <c r="D31" s="15">
        <v>889011.00728</v>
      </c>
      <c r="E31" s="11">
        <f t="shared" si="0"/>
        <v>-628885.22936</v>
      </c>
      <c r="F31" s="21">
        <f t="shared" si="1"/>
        <v>0.5856862846223968</v>
      </c>
      <c r="G31" s="15">
        <v>781821.9</v>
      </c>
      <c r="H31" s="22">
        <f t="shared" si="2"/>
        <v>107189.10728</v>
      </c>
    </row>
    <row r="32" spans="1:8" ht="15.75">
      <c r="A32" s="9" t="s">
        <v>73</v>
      </c>
      <c r="B32" s="10" t="s">
        <v>27</v>
      </c>
      <c r="C32" s="15">
        <v>348111.05741</v>
      </c>
      <c r="D32" s="15">
        <v>198645.62329</v>
      </c>
      <c r="E32" s="11">
        <f t="shared" si="0"/>
        <v>-149465.43412000002</v>
      </c>
      <c r="F32" s="21">
        <f t="shared" si="1"/>
        <v>0.5706386483898388</v>
      </c>
      <c r="G32" s="15">
        <v>194088.7</v>
      </c>
      <c r="H32" s="22">
        <f t="shared" si="2"/>
        <v>4556.923289999977</v>
      </c>
    </row>
    <row r="33" spans="1:8" ht="15.75">
      <c r="A33" s="9" t="s">
        <v>74</v>
      </c>
      <c r="B33" s="10" t="s">
        <v>28</v>
      </c>
      <c r="C33" s="15">
        <v>3734.94584</v>
      </c>
      <c r="D33" s="15">
        <v>95.104</v>
      </c>
      <c r="E33" s="11">
        <f t="shared" si="0"/>
        <v>-3639.84184</v>
      </c>
      <c r="F33" s="21">
        <f t="shared" si="1"/>
        <v>0.02546328757474031</v>
      </c>
      <c r="G33" s="15">
        <v>129.8</v>
      </c>
      <c r="H33" s="22">
        <f t="shared" si="2"/>
        <v>-34.69600000000001</v>
      </c>
    </row>
    <row r="34" spans="1:8" ht="15.75">
      <c r="A34" s="9" t="s">
        <v>75</v>
      </c>
      <c r="B34" s="10" t="s">
        <v>29</v>
      </c>
      <c r="C34" s="15">
        <v>70943.30647</v>
      </c>
      <c r="D34" s="15">
        <v>32606.58286</v>
      </c>
      <c r="E34" s="11">
        <f t="shared" si="0"/>
        <v>-38336.72361</v>
      </c>
      <c r="F34" s="21">
        <f t="shared" si="1"/>
        <v>0.4596146484064489</v>
      </c>
      <c r="G34" s="15">
        <v>28163.5</v>
      </c>
      <c r="H34" s="22">
        <f t="shared" si="2"/>
        <v>4443.082859999999</v>
      </c>
    </row>
    <row r="35" spans="1:8" ht="15.75">
      <c r="A35" s="25" t="s">
        <v>76</v>
      </c>
      <c r="B35" s="31" t="s">
        <v>30</v>
      </c>
      <c r="C35" s="27">
        <f>C36+C37</f>
        <v>174203.11484999998</v>
      </c>
      <c r="D35" s="28">
        <f>D36+D37</f>
        <v>77862.23389999999</v>
      </c>
      <c r="E35" s="27">
        <f t="shared" si="0"/>
        <v>-96340.88094999999</v>
      </c>
      <c r="F35" s="32">
        <f t="shared" si="1"/>
        <v>0.44696235177565197</v>
      </c>
      <c r="G35" s="27">
        <f>G36+G37</f>
        <v>68713.4</v>
      </c>
      <c r="H35" s="30">
        <f t="shared" si="2"/>
        <v>9148.833899999998</v>
      </c>
    </row>
    <row r="36" spans="1:8" ht="15.75">
      <c r="A36" s="9" t="s">
        <v>77</v>
      </c>
      <c r="B36" s="10" t="s">
        <v>31</v>
      </c>
      <c r="C36" s="15">
        <v>138570.14909</v>
      </c>
      <c r="D36" s="15">
        <v>60196.45426</v>
      </c>
      <c r="E36" s="11">
        <f t="shared" si="0"/>
        <v>-78373.69483</v>
      </c>
      <c r="F36" s="21">
        <f t="shared" si="1"/>
        <v>0.4344114129580894</v>
      </c>
      <c r="G36" s="15">
        <v>52892.1</v>
      </c>
      <c r="H36" s="22">
        <f t="shared" si="2"/>
        <v>7304.35426</v>
      </c>
    </row>
    <row r="37" spans="1:8" ht="25.5">
      <c r="A37" s="9" t="s">
        <v>78</v>
      </c>
      <c r="B37" s="10" t="s">
        <v>32</v>
      </c>
      <c r="C37" s="15">
        <v>35632.96576</v>
      </c>
      <c r="D37" s="15">
        <v>17665.77964</v>
      </c>
      <c r="E37" s="11">
        <f t="shared" si="0"/>
        <v>-17967.18612</v>
      </c>
      <c r="F37" s="21">
        <f t="shared" si="1"/>
        <v>0.4957706792913327</v>
      </c>
      <c r="G37" s="15">
        <v>15821.3</v>
      </c>
      <c r="H37" s="22">
        <f t="shared" si="2"/>
        <v>1844.4796400000014</v>
      </c>
    </row>
    <row r="38" spans="1:8" ht="15.75">
      <c r="A38" s="25" t="s">
        <v>79</v>
      </c>
      <c r="B38" s="31" t="s">
        <v>33</v>
      </c>
      <c r="C38" s="27">
        <f>C39+C40+C41+C42</f>
        <v>248531.3</v>
      </c>
      <c r="D38" s="28">
        <f>D39+D40+D41+D42</f>
        <v>143716.37865</v>
      </c>
      <c r="E38" s="27">
        <f t="shared" si="0"/>
        <v>-104814.92134999999</v>
      </c>
      <c r="F38" s="29">
        <f t="shared" si="1"/>
        <v>0.5782626922645155</v>
      </c>
      <c r="G38" s="27">
        <f>G39+G40+G41+G42</f>
        <v>88257.6</v>
      </c>
      <c r="H38" s="30">
        <f t="shared" si="2"/>
        <v>55458.77864999999</v>
      </c>
    </row>
    <row r="39" spans="1:8" ht="15.75">
      <c r="A39" s="9" t="s">
        <v>80</v>
      </c>
      <c r="B39" s="10" t="s">
        <v>34</v>
      </c>
      <c r="C39" s="15">
        <v>9258</v>
      </c>
      <c r="D39" s="15">
        <v>3755.27866</v>
      </c>
      <c r="E39" s="11">
        <f t="shared" si="0"/>
        <v>-5502.72134</v>
      </c>
      <c r="F39" s="21">
        <f t="shared" si="1"/>
        <v>0.4056252603154029</v>
      </c>
      <c r="G39" s="15">
        <v>3841.3</v>
      </c>
      <c r="H39" s="22">
        <f t="shared" si="2"/>
        <v>-86.02134000000024</v>
      </c>
    </row>
    <row r="40" spans="1:8" ht="15.75">
      <c r="A40" s="9" t="s">
        <v>81</v>
      </c>
      <c r="B40" s="10" t="s">
        <v>35</v>
      </c>
      <c r="C40" s="15">
        <v>3219.1</v>
      </c>
      <c r="D40" s="15">
        <v>662.5428</v>
      </c>
      <c r="E40" s="11">
        <f t="shared" si="0"/>
        <v>-2556.5571999999997</v>
      </c>
      <c r="F40" s="21">
        <f t="shared" si="1"/>
        <v>0.20581615979621637</v>
      </c>
      <c r="G40" s="15">
        <v>593.5</v>
      </c>
      <c r="H40" s="22">
        <f t="shared" si="2"/>
        <v>69.04280000000006</v>
      </c>
    </row>
    <row r="41" spans="1:8" ht="15.75">
      <c r="A41" s="9" t="s">
        <v>82</v>
      </c>
      <c r="B41" s="10" t="s">
        <v>36</v>
      </c>
      <c r="C41" s="15">
        <v>230154.59157</v>
      </c>
      <c r="D41" s="15">
        <v>136460.51118</v>
      </c>
      <c r="E41" s="11">
        <f t="shared" si="0"/>
        <v>-93694.08038999999</v>
      </c>
      <c r="F41" s="21">
        <f t="shared" si="1"/>
        <v>0.5929080547519576</v>
      </c>
      <c r="G41" s="15">
        <v>81388.2</v>
      </c>
      <c r="H41" s="22">
        <f t="shared" si="2"/>
        <v>55072.311180000004</v>
      </c>
    </row>
    <row r="42" spans="1:8" ht="15.75">
      <c r="A42" s="9" t="s">
        <v>83</v>
      </c>
      <c r="B42" s="10" t="s">
        <v>37</v>
      </c>
      <c r="C42" s="15">
        <v>5899.60843</v>
      </c>
      <c r="D42" s="15">
        <v>2838.04601</v>
      </c>
      <c r="E42" s="11">
        <f t="shared" si="0"/>
        <v>-3061.56242</v>
      </c>
      <c r="F42" s="21">
        <f t="shared" si="1"/>
        <v>0.48105667412913367</v>
      </c>
      <c r="G42" s="15">
        <v>2434.6</v>
      </c>
      <c r="H42" s="22">
        <f t="shared" si="2"/>
        <v>403.4460100000001</v>
      </c>
    </row>
    <row r="43" spans="1:8" ht="15.75">
      <c r="A43" s="25" t="s">
        <v>84</v>
      </c>
      <c r="B43" s="31" t="s">
        <v>38</v>
      </c>
      <c r="C43" s="27">
        <f>+C44+C45+C46</f>
        <v>519770.093</v>
      </c>
      <c r="D43" s="27">
        <f>+D44+D45+D46</f>
        <v>201387.31052</v>
      </c>
      <c r="E43" s="27">
        <f>+E44+E45+E46</f>
        <v>-318382.78248000005</v>
      </c>
      <c r="F43" s="27">
        <f>+F44+F45+F46</f>
        <v>1.3317826528413488</v>
      </c>
      <c r="G43" s="27">
        <f>+G44+G45+G46</f>
        <v>114263.79999999999</v>
      </c>
      <c r="H43" s="30">
        <f t="shared" si="2"/>
        <v>87123.51052000001</v>
      </c>
    </row>
    <row r="44" spans="1:8" ht="15.75">
      <c r="A44" s="9" t="s">
        <v>85</v>
      </c>
      <c r="B44" s="10" t="s">
        <v>39</v>
      </c>
      <c r="C44" s="15">
        <v>351534.97426</v>
      </c>
      <c r="D44" s="15">
        <v>114999.78559</v>
      </c>
      <c r="E44" s="11">
        <f t="shared" si="0"/>
        <v>-236535.18867</v>
      </c>
      <c r="F44" s="21">
        <f t="shared" si="1"/>
        <v>0.3271361144992208</v>
      </c>
      <c r="G44" s="15">
        <v>26256.2</v>
      </c>
      <c r="H44" s="22">
        <f t="shared" si="2"/>
        <v>88743.58559</v>
      </c>
    </row>
    <row r="45" spans="1:8" ht="15.75">
      <c r="A45" s="9" t="s">
        <v>86</v>
      </c>
      <c r="B45" s="10" t="s">
        <v>40</v>
      </c>
      <c r="C45" s="15">
        <v>155487.57074</v>
      </c>
      <c r="D45" s="15">
        <v>80151.95085</v>
      </c>
      <c r="E45" s="11">
        <f t="shared" si="0"/>
        <v>-75335.61989</v>
      </c>
      <c r="F45" s="21">
        <f t="shared" si="1"/>
        <v>0.5154878326835965</v>
      </c>
      <c r="G45" s="15">
        <v>82186.9</v>
      </c>
      <c r="H45" s="22">
        <f t="shared" si="2"/>
        <v>-2034.9491500000004</v>
      </c>
    </row>
    <row r="46" spans="1:8" ht="25.5">
      <c r="A46" s="9" t="s">
        <v>87</v>
      </c>
      <c r="B46" s="10" t="s">
        <v>41</v>
      </c>
      <c r="C46" s="15">
        <v>12747.548</v>
      </c>
      <c r="D46" s="15">
        <v>6235.57408</v>
      </c>
      <c r="E46" s="11">
        <f t="shared" si="0"/>
        <v>-6511.97392</v>
      </c>
      <c r="F46" s="21">
        <f t="shared" si="1"/>
        <v>0.48915870565853137</v>
      </c>
      <c r="G46" s="15">
        <v>5820.7</v>
      </c>
      <c r="H46" s="22">
        <f t="shared" si="2"/>
        <v>414.8740800000005</v>
      </c>
    </row>
    <row r="47" spans="1:8" ht="15.75">
      <c r="A47" s="25" t="s">
        <v>88</v>
      </c>
      <c r="B47" s="31" t="s">
        <v>42</v>
      </c>
      <c r="C47" s="27">
        <f>C48</f>
        <v>885.6</v>
      </c>
      <c r="D47" s="28">
        <f>D48</f>
        <v>0</v>
      </c>
      <c r="E47" s="27">
        <f t="shared" si="0"/>
        <v>-885.6</v>
      </c>
      <c r="F47" s="29">
        <f t="shared" si="1"/>
        <v>0</v>
      </c>
      <c r="G47" s="27">
        <f>G48</f>
        <v>369</v>
      </c>
      <c r="H47" s="30">
        <f t="shared" si="2"/>
        <v>-369</v>
      </c>
    </row>
    <row r="48" spans="1:8" ht="15.75">
      <c r="A48" s="9" t="s">
        <v>89</v>
      </c>
      <c r="B48" s="10" t="s">
        <v>43</v>
      </c>
      <c r="C48" s="11">
        <v>885.6</v>
      </c>
      <c r="D48" s="15">
        <v>0</v>
      </c>
      <c r="E48" s="11">
        <f t="shared" si="0"/>
        <v>-885.6</v>
      </c>
      <c r="F48" s="21">
        <f t="shared" si="1"/>
        <v>0</v>
      </c>
      <c r="G48" s="11">
        <v>369</v>
      </c>
      <c r="H48" s="22">
        <f t="shared" si="2"/>
        <v>-369</v>
      </c>
    </row>
    <row r="49" spans="1:8" ht="25.5">
      <c r="A49" s="25" t="s">
        <v>90</v>
      </c>
      <c r="B49" s="31" t="s">
        <v>44</v>
      </c>
      <c r="C49" s="27">
        <f>C50</f>
        <v>30228.57114</v>
      </c>
      <c r="D49" s="28">
        <f>D50</f>
        <v>1112.9891</v>
      </c>
      <c r="E49" s="27">
        <f t="shared" si="0"/>
        <v>-29115.58204</v>
      </c>
      <c r="F49" s="29">
        <f t="shared" si="1"/>
        <v>0.03681911046490833</v>
      </c>
      <c r="G49" s="27">
        <f>G50</f>
        <v>2027.7</v>
      </c>
      <c r="H49" s="30">
        <f t="shared" si="2"/>
        <v>-914.7109</v>
      </c>
    </row>
    <row r="50" spans="1:8" ht="25.5">
      <c r="A50" s="12" t="s">
        <v>91</v>
      </c>
      <c r="B50" s="13" t="s">
        <v>45</v>
      </c>
      <c r="C50" s="14">
        <v>30228.57114</v>
      </c>
      <c r="D50" s="16">
        <v>1112.9891</v>
      </c>
      <c r="E50" s="11">
        <f t="shared" si="0"/>
        <v>-29115.58204</v>
      </c>
      <c r="F50" s="21">
        <f t="shared" si="1"/>
        <v>0.03681911046490833</v>
      </c>
      <c r="G50" s="16">
        <v>2027.7</v>
      </c>
      <c r="H50" s="22">
        <f t="shared" si="2"/>
        <v>-914.7109</v>
      </c>
    </row>
    <row r="51" spans="1:8" ht="16.5" thickBot="1">
      <c r="A51" s="4" t="s">
        <v>46</v>
      </c>
      <c r="B51" s="33"/>
      <c r="C51" s="3">
        <f>C5+C14+C19+C24+C29+C35+C38+C43+C47+C49</f>
        <v>6667122.759249999</v>
      </c>
      <c r="D51" s="17">
        <f>D5+D14+D19+D24+D29+D35+D38+D43+D47+D49</f>
        <v>3010198.7158199996</v>
      </c>
      <c r="E51" s="8">
        <f t="shared" si="0"/>
        <v>-3656924.0434299996</v>
      </c>
      <c r="F51" s="24">
        <f t="shared" si="1"/>
        <v>0.4514989185767781</v>
      </c>
      <c r="G51" s="18">
        <f>G5+G14+G19+G24+G29+G35+G38+G43+G47+G49</f>
        <v>2293344.6</v>
      </c>
      <c r="H51" s="23">
        <f>D51-G51</f>
        <v>716854.1158199995</v>
      </c>
    </row>
  </sheetData>
  <sheetProtection/>
  <mergeCells count="8">
    <mergeCell ref="G2:G3"/>
    <mergeCell ref="H2:H3"/>
    <mergeCell ref="C2:C3"/>
    <mergeCell ref="D2:D3"/>
    <mergeCell ref="A1:H1"/>
    <mergeCell ref="A2:A3"/>
    <mergeCell ref="E2:F2"/>
    <mergeCell ref="B2:B3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а.круглов</dc:creator>
  <cp:keywords/>
  <dc:description/>
  <cp:lastModifiedBy>Ксения Гречук</cp:lastModifiedBy>
  <cp:lastPrinted>2021-12-21T06:12:53Z</cp:lastPrinted>
  <dcterms:created xsi:type="dcterms:W3CDTF">2020-12-18T10:56:42Z</dcterms:created>
  <dcterms:modified xsi:type="dcterms:W3CDTF">2022-12-19T04:00:19Z</dcterms:modified>
  <cp:category/>
  <cp:version/>
  <cp:contentType/>
  <cp:contentStatus/>
</cp:coreProperties>
</file>