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<sst xmlns="http://schemas.openxmlformats.org/spreadsheetml/2006/main" count="109" uniqueCount="108">
  <si>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</si>
  <si>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</si>
  <si>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</si>
  <si>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</si>
  <si>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</si>
  <si>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</si>
  <si>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</si>
  <si>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</si>
  <si>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</si>
  <si>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</si>
  <si>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</si>
  <si>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</si>
  <si>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</si>
  <si>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</si>
  <si>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</si>
  <si>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</si>
  <si>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</si>
  <si>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</si>
  <si>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</si>
  <si>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</si>
  <si>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</si>
  <si>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</si>
  <si>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</si>
  <si>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</si>
  <si>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</si>
  <si>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</si>
  <si>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</si>
  <si>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</si>
  <si>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</si>
  <si>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</si>
  <si>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</si>
  <si>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</si>
  <si>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</si>
  <si>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</si>
  <si>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</si>
  <si>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</si>
  <si>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</si>
  <si>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</si>
  <si>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</si>
  <si>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</si>
  <si>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</si>
  <si>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</si>
  <si>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</si>
  <si>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</si>
  <si>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</si>
  <si>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</si>
  <si>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</si>
  <si>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</si>
  <si>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</si>
  <si>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</si>
  <si>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</si>
  <si>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</si>
  <si>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</si>
  <si>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</si>
  <si>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</si>
  <si>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</si>
  <si>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</si>
  <si>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</si>
  <si>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</si>
  <si>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</si>
  <si>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</si>
  <si>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</si>
  <si>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</si>
  <si>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</si>
  <si>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</si>
  <si>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</si>
  <si>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</si>
  <si>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</si>
  <si>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</si>
  <si>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</si>
  <si>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</si>
  <si>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</si>
  <si>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</si>
  <si>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</si>
  <si>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</si>
  <si>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</si>
  <si>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</si>
  <si>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</si>
  <si>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</si>
  <si>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</si>
  <si>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</si>
  <si>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</si>
  <si>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</si>
  <si>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</si>
  <si>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</si>
  <si>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</si>
  <si>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</si>
  <si>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</si>
  <si>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</si>
  <si>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</si>
  <si>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</si>
  <si>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</si>
  <si>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</si>
  <si>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</si>
  <si>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</si>
  <si>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Раздел/подраздел</t>
  </si>
  <si>
    <t xml:space="preserve">сумма </t>
  </si>
  <si>
    <t>%</t>
  </si>
  <si>
    <t>5=4-3</t>
  </si>
  <si>
    <t>6=4/3</t>
  </si>
  <si>
    <t>8=4-7</t>
  </si>
  <si>
    <t>-</t>
  </si>
  <si>
    <t>Факт на 01.07.2022 г.</t>
  </si>
  <si>
    <r>
      <t xml:space="preserve">Исполнение бюджета города Орска по разделам и подразделам бюджетной классификации расходов на 01.07.2023 г.
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</si>
  <si>
    <t>План 
на 2023 г.</t>
  </si>
  <si>
    <t>Факт на 01.07.2023 г.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</si>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</sst>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justify" vertical="top" wrapText="1"/>
    </xf>
    <xf numFmtId="164" fontId="44" fillId="33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justify" vertical="top"/>
    </xf>
    <xf numFmtId="164" fontId="44" fillId="0" borderId="11" xfId="0" applyNumberFormat="1" applyFont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165" fontId="44" fillId="33" borderId="11" xfId="0" applyNumberFormat="1" applyFont="1" applyFill="1" applyBorder="1" applyAlignment="1">
      <alignment horizontal="center" vertical="center"/>
    </xf>
    <xf numFmtId="164" fontId="44" fillId="0" borderId="11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5" fontId="42" fillId="33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vertical="top"/>
    </xf>
    <xf numFmtId="0" fontId="42" fillId="35" borderId="11" xfId="0" applyFont="1" applyFill="1" applyBorder="1" applyAlignment="1">
      <alignment vertical="top" wrapText="1"/>
    </xf>
    <xf numFmtId="164" fontId="42" fillId="35" borderId="11" xfId="0" applyNumberFormat="1" applyFont="1" applyFill="1" applyBorder="1" applyAlignment="1">
      <alignment horizontal="center" vertical="center"/>
    </xf>
    <xf numFmtId="164" fontId="42" fillId="35" borderId="12" xfId="0" applyNumberFormat="1" applyFont="1" applyFill="1" applyBorder="1" applyAlignment="1">
      <alignment horizontal="center" vertical="center"/>
    </xf>
    <xf numFmtId="165" fontId="42" fillId="35" borderId="11" xfId="0" applyNumberFormat="1" applyFont="1" applyFill="1" applyBorder="1" applyAlignment="1">
      <alignment horizontal="center" vertical="center"/>
    </xf>
    <xf numFmtId="164" fontId="42" fillId="35" borderId="11" xfId="0" applyNumberFormat="1" applyFont="1" applyFill="1" applyBorder="1" applyAlignment="1">
      <alignment/>
    </xf>
    <xf numFmtId="0" fontId="42" fillId="35" borderId="11" xfId="0" applyFont="1" applyFill="1" applyBorder="1" applyAlignment="1">
      <alignment horizontal="justify" vertical="top" wrapText="1"/>
    </xf>
    <xf numFmtId="165" fontId="44" fillId="35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top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15" zoomScaleNormal="115" zoomScalePageLayoutView="0" workbookViewId="0" topLeftCell="A16">
      <selection activeCell="D27" sqref="D27"/>
    </sheetView>
  </sheetViews>
  <sheetFormatPr defaultColWidth="9.00390625" defaultRowHeight="15.75"/>
  <cols>
    <col min="1" max="1" width="11.125" style="2" customWidth="1"/>
    <col min="2" max="2" width="36.125" style="2" customWidth="1"/>
    <col min="3" max="3" width="13.00390625" style="2" bestFit="1" customWidth="1"/>
    <col min="4" max="4" width="15.00390625" style="2" customWidth="1"/>
    <col min="5" max="5" width="12.875" style="0" customWidth="1"/>
    <col min="6" max="6" width="13.125" style="0" customWidth="1"/>
    <col min="7" max="7" width="14.25390625" style="0" customWidth="1"/>
    <col min="8" max="8" width="12.00390625" style="0" customWidth="1"/>
  </cols>
  <sheetData>
    <row r="1" spans="1:8" ht="39" customHeight="1">
      <c r="A1" s="39" t="s">
        <v>103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95</v>
      </c>
      <c r="B2" s="40" t="s">
        <v>0</v>
      </c>
      <c r="C2" s="37" t="s">
        <v>104</v>
      </c>
      <c r="D2" s="33" t="s">
        <v>105</v>
      </c>
      <c r="E2" s="41" t="s">
        <v>92</v>
      </c>
      <c r="F2" s="41"/>
      <c r="G2" s="33" t="s">
        <v>102</v>
      </c>
      <c r="H2" s="35" t="s">
        <v>92</v>
      </c>
    </row>
    <row r="3" spans="1:8" s="1" customFormat="1" ht="33.75" customHeight="1">
      <c r="A3" s="40"/>
      <c r="B3" s="40"/>
      <c r="C3" s="38"/>
      <c r="D3" s="34"/>
      <c r="E3" s="5" t="s">
        <v>96</v>
      </c>
      <c r="F3" s="5" t="s">
        <v>97</v>
      </c>
      <c r="G3" s="34"/>
      <c r="H3" s="36"/>
    </row>
    <row r="4" spans="1:8" ht="15.75">
      <c r="A4" s="6">
        <v>1</v>
      </c>
      <c r="B4" s="7">
        <v>2</v>
      </c>
      <c r="C4" s="18">
        <v>3</v>
      </c>
      <c r="D4" s="7">
        <v>4</v>
      </c>
      <c r="E4" s="7" t="s">
        <v>98</v>
      </c>
      <c r="F4" s="7" t="s">
        <v>99</v>
      </c>
      <c r="G4" s="7">
        <v>7</v>
      </c>
      <c r="H4" s="19" t="s">
        <v>100</v>
      </c>
    </row>
    <row r="5" spans="1:8" ht="15.75">
      <c r="A5" s="24" t="s">
        <v>47</v>
      </c>
      <c r="B5" s="25" t="s">
        <v>1</v>
      </c>
      <c r="C5" s="26">
        <f>C6+C7+C8+C9+C10+C11+C12+C13</f>
        <v>407353.4</v>
      </c>
      <c r="D5" s="27">
        <f>D6+D7+D8+D9+D10+D11+D12+D13</f>
        <v>147012.1</v>
      </c>
      <c r="E5" s="26">
        <f>D5-C5</f>
        <v>-260341.30000000002</v>
      </c>
      <c r="F5" s="28">
        <f>D5/C5</f>
        <v>0.36089572346763277</v>
      </c>
      <c r="G5" s="27">
        <f>G6+G7+G8+G9+G10+G11+G12+G13</f>
        <v>133601.5</v>
      </c>
      <c r="H5" s="29">
        <f>D5-G5</f>
        <v>13410.600000000006</v>
      </c>
    </row>
    <row r="6" spans="1:8" ht="38.25">
      <c r="A6" s="9" t="s">
        <v>48</v>
      </c>
      <c r="B6" s="10" t="s">
        <v>2</v>
      </c>
      <c r="C6" s="15">
        <v>2583</v>
      </c>
      <c r="D6" s="15">
        <v>1289.1</v>
      </c>
      <c r="E6" s="11">
        <f aca="true" t="shared" si="0" ref="E6:E52">D6-C6</f>
        <v>-1293.9</v>
      </c>
      <c r="F6" s="20">
        <f aca="true" t="shared" si="1" ref="F6:F52">D6/C6</f>
        <v>0.4990708478513356</v>
      </c>
      <c r="G6" s="15">
        <v>1127.6</v>
      </c>
      <c r="H6" s="21">
        <f aca="true" t="shared" si="2" ref="H6:H51">D6-G6</f>
        <v>161.5</v>
      </c>
    </row>
    <row r="7" spans="1:8" ht="51">
      <c r="A7" s="9" t="s">
        <v>49</v>
      </c>
      <c r="B7" s="10" t="s">
        <v>3</v>
      </c>
      <c r="C7" s="15">
        <v>18977</v>
      </c>
      <c r="D7" s="15">
        <v>8598.4</v>
      </c>
      <c r="E7" s="11">
        <f t="shared" si="0"/>
        <v>-10378.6</v>
      </c>
      <c r="F7" s="20">
        <f t="shared" si="1"/>
        <v>0.4530958528745323</v>
      </c>
      <c r="G7" s="15">
        <v>8318.4</v>
      </c>
      <c r="H7" s="21">
        <f t="shared" si="2"/>
        <v>280</v>
      </c>
    </row>
    <row r="8" spans="1:8" ht="51">
      <c r="A8" s="9" t="s">
        <v>50</v>
      </c>
      <c r="B8" s="10" t="s">
        <v>4</v>
      </c>
      <c r="C8" s="15">
        <v>150572.7</v>
      </c>
      <c r="D8" s="15">
        <v>76098.3</v>
      </c>
      <c r="E8" s="11">
        <f t="shared" si="0"/>
        <v>-74474.40000000001</v>
      </c>
      <c r="F8" s="20">
        <f t="shared" si="1"/>
        <v>0.505392411771855</v>
      </c>
      <c r="G8" s="15">
        <v>66989.3</v>
      </c>
      <c r="H8" s="21">
        <f t="shared" si="2"/>
        <v>9109</v>
      </c>
    </row>
    <row r="9" spans="1:8" ht="15.75">
      <c r="A9" s="9" t="s">
        <v>51</v>
      </c>
      <c r="B9" s="10" t="s">
        <v>5</v>
      </c>
      <c r="C9" s="15">
        <v>0</v>
      </c>
      <c r="D9" s="15">
        <v>0</v>
      </c>
      <c r="E9" s="11">
        <f t="shared" si="0"/>
        <v>0</v>
      </c>
      <c r="F9" s="20" t="e">
        <f t="shared" si="1"/>
        <v>#DIV/0!</v>
      </c>
      <c r="G9" s="15">
        <v>0</v>
      </c>
      <c r="H9" s="21">
        <f t="shared" si="2"/>
        <v>0</v>
      </c>
    </row>
    <row r="10" spans="1:8" ht="38.25">
      <c r="A10" s="9" t="s">
        <v>52</v>
      </c>
      <c r="B10" s="10" t="s">
        <v>6</v>
      </c>
      <c r="C10" s="15">
        <v>48611.6</v>
      </c>
      <c r="D10" s="15">
        <v>22577.7</v>
      </c>
      <c r="E10" s="11">
        <f t="shared" si="0"/>
        <v>-26033.899999999998</v>
      </c>
      <c r="F10" s="20">
        <f t="shared" si="1"/>
        <v>0.46445087180837497</v>
      </c>
      <c r="G10" s="15">
        <v>20612.1</v>
      </c>
      <c r="H10" s="21">
        <f t="shared" si="2"/>
        <v>1965.6000000000022</v>
      </c>
    </row>
    <row r="11" spans="1:8" ht="25.5">
      <c r="A11" s="9" t="s">
        <v>53</v>
      </c>
      <c r="B11" s="10" t="s">
        <v>7</v>
      </c>
      <c r="C11" s="15">
        <v>0</v>
      </c>
      <c r="D11" s="15">
        <v>0</v>
      </c>
      <c r="E11" s="11">
        <f t="shared" si="0"/>
        <v>0</v>
      </c>
      <c r="F11" s="20" t="e">
        <f t="shared" si="1"/>
        <v>#DIV/0!</v>
      </c>
      <c r="G11" s="15">
        <v>3934.5</v>
      </c>
      <c r="H11" s="21">
        <f t="shared" si="2"/>
        <v>-3934.5</v>
      </c>
    </row>
    <row r="12" spans="1:8" ht="15.75">
      <c r="A12" s="9" t="s">
        <v>54</v>
      </c>
      <c r="B12" s="10" t="s">
        <v>8</v>
      </c>
      <c r="C12" s="15">
        <v>4952.4</v>
      </c>
      <c r="D12" s="15">
        <v>0</v>
      </c>
      <c r="E12" s="11">
        <f t="shared" si="0"/>
        <v>-4952.4</v>
      </c>
      <c r="F12" s="20">
        <f t="shared" si="1"/>
        <v>0</v>
      </c>
      <c r="G12" s="15">
        <v>0</v>
      </c>
      <c r="H12" s="21">
        <f t="shared" si="2"/>
        <v>0</v>
      </c>
    </row>
    <row r="13" spans="1:8" ht="15.75">
      <c r="A13" s="9" t="s">
        <v>55</v>
      </c>
      <c r="B13" s="10" t="s">
        <v>9</v>
      </c>
      <c r="C13" s="15">
        <v>181656.7</v>
      </c>
      <c r="D13" s="15">
        <v>38448.6</v>
      </c>
      <c r="E13" s="11">
        <f t="shared" si="0"/>
        <v>-143208.1</v>
      </c>
      <c r="F13" s="20">
        <f t="shared" si="1"/>
        <v>0.21165528163838712</v>
      </c>
      <c r="G13" s="15">
        <v>32619.6</v>
      </c>
      <c r="H13" s="21">
        <f t="shared" si="2"/>
        <v>5829</v>
      </c>
    </row>
    <row r="14" spans="1:8" ht="25.5">
      <c r="A14" s="24" t="s">
        <v>56</v>
      </c>
      <c r="B14" s="30" t="s">
        <v>10</v>
      </c>
      <c r="C14" s="26">
        <f>C15+C16+C17+C18</f>
        <v>57266.50000000001</v>
      </c>
      <c r="D14" s="27">
        <f>D15+D16+D17+D18</f>
        <v>26101.199999999997</v>
      </c>
      <c r="E14" s="26">
        <f t="shared" si="0"/>
        <v>-31165.30000000001</v>
      </c>
      <c r="F14" s="28">
        <f t="shared" si="1"/>
        <v>0.4557847956484156</v>
      </c>
      <c r="G14" s="27">
        <f>G15+G16+G17+G18</f>
        <v>26901.647</v>
      </c>
      <c r="H14" s="29">
        <f t="shared" si="2"/>
        <v>-800.4470000000038</v>
      </c>
    </row>
    <row r="15" spans="1:8" ht="15.75">
      <c r="A15" s="9" t="s">
        <v>57</v>
      </c>
      <c r="B15" s="10" t="s">
        <v>11</v>
      </c>
      <c r="C15" s="15">
        <v>10799.8</v>
      </c>
      <c r="D15" s="15">
        <v>5173.8</v>
      </c>
      <c r="E15" s="11">
        <f t="shared" si="0"/>
        <v>-5625.999999999999</v>
      </c>
      <c r="F15" s="20">
        <f t="shared" si="1"/>
        <v>0.47906442711902075</v>
      </c>
      <c r="G15" s="15">
        <v>5386.95</v>
      </c>
      <c r="H15" s="21">
        <f t="shared" si="2"/>
        <v>-213.14999999999964</v>
      </c>
    </row>
    <row r="16" spans="1:8" ht="38.25">
      <c r="A16" s="9" t="s">
        <v>58</v>
      </c>
      <c r="B16" s="10" t="s">
        <v>12</v>
      </c>
      <c r="C16" s="15">
        <v>0</v>
      </c>
      <c r="D16" s="15">
        <v>0</v>
      </c>
      <c r="E16" s="11">
        <f t="shared" si="0"/>
        <v>0</v>
      </c>
      <c r="F16" s="20" t="s">
        <v>101</v>
      </c>
      <c r="G16" s="15">
        <v>0</v>
      </c>
      <c r="H16" s="21">
        <f t="shared" si="2"/>
        <v>0</v>
      </c>
    </row>
    <row r="17" spans="1:8" ht="38.25">
      <c r="A17" s="9" t="s">
        <v>93</v>
      </c>
      <c r="B17" s="10" t="s">
        <v>94</v>
      </c>
      <c r="C17" s="15">
        <v>43599.8</v>
      </c>
      <c r="D17" s="15">
        <v>19288.6</v>
      </c>
      <c r="E17" s="11">
        <f t="shared" si="0"/>
        <v>-24311.200000000004</v>
      </c>
      <c r="F17" s="20">
        <f t="shared" si="1"/>
        <v>0.44240111193170606</v>
      </c>
      <c r="G17" s="15">
        <v>19374.41328</v>
      </c>
      <c r="H17" s="21">
        <f t="shared" si="2"/>
        <v>-85.81328000000212</v>
      </c>
    </row>
    <row r="18" spans="1:8" ht="38.25">
      <c r="A18" s="9" t="s">
        <v>59</v>
      </c>
      <c r="B18" s="10" t="s">
        <v>13</v>
      </c>
      <c r="C18" s="15">
        <v>2866.9</v>
      </c>
      <c r="D18" s="15">
        <v>1638.8</v>
      </c>
      <c r="E18" s="11">
        <f t="shared" si="0"/>
        <v>-1228.1000000000001</v>
      </c>
      <c r="F18" s="20">
        <f t="shared" si="1"/>
        <v>0.5716278907530782</v>
      </c>
      <c r="G18" s="15">
        <v>2140.28372</v>
      </c>
      <c r="H18" s="21">
        <f t="shared" si="2"/>
        <v>-501.48371999999995</v>
      </c>
    </row>
    <row r="19" spans="1:8" ht="15.75">
      <c r="A19" s="24" t="s">
        <v>60</v>
      </c>
      <c r="B19" s="30" t="s">
        <v>14</v>
      </c>
      <c r="C19" s="26">
        <f>C20+C21+C22+C23</f>
        <v>806981.7000000001</v>
      </c>
      <c r="D19" s="27">
        <f>D20+D21+D22+D23</f>
        <v>391298.60000000003</v>
      </c>
      <c r="E19" s="26">
        <f t="shared" si="0"/>
        <v>-415683.10000000003</v>
      </c>
      <c r="F19" s="28">
        <f t="shared" si="1"/>
        <v>0.4848915409110269</v>
      </c>
      <c r="G19" s="27">
        <f>G20+G21+G22+G23</f>
        <v>223156.37219999998</v>
      </c>
      <c r="H19" s="29">
        <f t="shared" si="2"/>
        <v>168142.22780000005</v>
      </c>
    </row>
    <row r="20" spans="1:8" ht="15.75">
      <c r="A20" s="9" t="s">
        <v>61</v>
      </c>
      <c r="B20" s="10" t="s">
        <v>15</v>
      </c>
      <c r="C20" s="15">
        <v>4530.7</v>
      </c>
      <c r="D20" s="15">
        <v>2042.8</v>
      </c>
      <c r="E20" s="11">
        <f t="shared" si="0"/>
        <v>-2487.8999999999996</v>
      </c>
      <c r="F20" s="20">
        <f t="shared" si="1"/>
        <v>0.4508795550356457</v>
      </c>
      <c r="G20" s="15">
        <v>3608.21053</v>
      </c>
      <c r="H20" s="21">
        <f t="shared" si="2"/>
        <v>-1565.4105299999999</v>
      </c>
    </row>
    <row r="21" spans="1:8" ht="15.75">
      <c r="A21" s="9" t="s">
        <v>62</v>
      </c>
      <c r="B21" s="10" t="s">
        <v>16</v>
      </c>
      <c r="C21" s="15">
        <v>131318.5</v>
      </c>
      <c r="D21" s="15">
        <v>73309.3</v>
      </c>
      <c r="E21" s="11">
        <f t="shared" si="0"/>
        <v>-58009.2</v>
      </c>
      <c r="F21" s="20">
        <f t="shared" si="1"/>
        <v>0.5582556913153897</v>
      </c>
      <c r="G21" s="15">
        <v>67793.12173</v>
      </c>
      <c r="H21" s="21">
        <f t="shared" si="2"/>
        <v>5516.178270000004</v>
      </c>
    </row>
    <row r="22" spans="1:8" ht="15.75">
      <c r="A22" s="9" t="s">
        <v>63</v>
      </c>
      <c r="B22" s="10" t="s">
        <v>17</v>
      </c>
      <c r="C22" s="15">
        <v>582317.9</v>
      </c>
      <c r="D22" s="15">
        <v>277747.7</v>
      </c>
      <c r="E22" s="11">
        <f t="shared" si="0"/>
        <v>-304570.2</v>
      </c>
      <c r="F22" s="20">
        <f t="shared" si="1"/>
        <v>0.4769691950049964</v>
      </c>
      <c r="G22" s="15">
        <v>117584.98223</v>
      </c>
      <c r="H22" s="21">
        <f t="shared" si="2"/>
        <v>160162.71777000002</v>
      </c>
    </row>
    <row r="23" spans="1:8" ht="25.5">
      <c r="A23" s="9" t="s">
        <v>64</v>
      </c>
      <c r="B23" s="10" t="s">
        <v>18</v>
      </c>
      <c r="C23" s="15">
        <v>88814.6</v>
      </c>
      <c r="D23" s="15">
        <v>38198.8</v>
      </c>
      <c r="E23" s="11">
        <f t="shared" si="0"/>
        <v>-50615.8</v>
      </c>
      <c r="F23" s="20">
        <f t="shared" si="1"/>
        <v>0.43009595269246276</v>
      </c>
      <c r="G23" s="15">
        <v>34170.05771</v>
      </c>
      <c r="H23" s="21">
        <f t="shared" si="2"/>
        <v>4028.742290000002</v>
      </c>
    </row>
    <row r="24" spans="1:8" ht="15.75">
      <c r="A24" s="24" t="s">
        <v>65</v>
      </c>
      <c r="B24" s="30" t="s">
        <v>19</v>
      </c>
      <c r="C24" s="26">
        <f>C25+C26+C27+C28</f>
        <v>614036.4</v>
      </c>
      <c r="D24" s="27">
        <f>D25+D26+D27+D28</f>
        <v>133060.4</v>
      </c>
      <c r="E24" s="26">
        <f t="shared" si="0"/>
        <v>-480976</v>
      </c>
      <c r="F24" s="28">
        <f t="shared" si="1"/>
        <v>0.216697902599911</v>
      </c>
      <c r="G24" s="27">
        <f>G25+G26+G27+G28</f>
        <v>397738.43971</v>
      </c>
      <c r="H24" s="29">
        <f t="shared" si="2"/>
        <v>-264678.03971000004</v>
      </c>
    </row>
    <row r="25" spans="1:8" ht="15.75">
      <c r="A25" s="9" t="s">
        <v>66</v>
      </c>
      <c r="B25" s="10" t="s">
        <v>20</v>
      </c>
      <c r="C25" s="15">
        <v>338137.3</v>
      </c>
      <c r="D25" s="15">
        <v>67291.1</v>
      </c>
      <c r="E25" s="11">
        <f t="shared" si="0"/>
        <v>-270846.19999999995</v>
      </c>
      <c r="F25" s="20">
        <f t="shared" si="1"/>
        <v>0.19900525614890757</v>
      </c>
      <c r="G25" s="15">
        <v>309207.77808</v>
      </c>
      <c r="H25" s="21">
        <f t="shared" si="2"/>
        <v>-241916.67808</v>
      </c>
    </row>
    <row r="26" spans="1:8" ht="15.75">
      <c r="A26" s="9" t="s">
        <v>67</v>
      </c>
      <c r="B26" s="10" t="s">
        <v>21</v>
      </c>
      <c r="C26" s="15">
        <v>10122</v>
      </c>
      <c r="D26" s="15">
        <v>2152.5</v>
      </c>
      <c r="E26" s="11">
        <f t="shared" si="0"/>
        <v>-7969.5</v>
      </c>
      <c r="F26" s="20">
        <f t="shared" si="1"/>
        <v>0.21265560165975103</v>
      </c>
      <c r="G26" s="15">
        <v>35859.5921</v>
      </c>
      <c r="H26" s="21">
        <f t="shared" si="2"/>
        <v>-33707.0921</v>
      </c>
    </row>
    <row r="27" spans="1:8" ht="15.75">
      <c r="A27" s="9" t="s">
        <v>68</v>
      </c>
      <c r="B27" s="10" t="s">
        <v>22</v>
      </c>
      <c r="C27" s="15">
        <v>181288</v>
      </c>
      <c r="D27" s="15">
        <v>21636.2</v>
      </c>
      <c r="E27" s="11">
        <f t="shared" si="0"/>
        <v>-159651.8</v>
      </c>
      <c r="F27" s="20">
        <f t="shared" si="1"/>
        <v>0.11934711619081241</v>
      </c>
      <c r="G27" s="15">
        <v>23699.04705</v>
      </c>
      <c r="H27" s="21">
        <f t="shared" si="2"/>
        <v>-2062.8470500000003</v>
      </c>
    </row>
    <row r="28" spans="1:8" ht="25.5">
      <c r="A28" s="9" t="s">
        <v>69</v>
      </c>
      <c r="B28" s="10" t="s">
        <v>23</v>
      </c>
      <c r="C28" s="15">
        <v>84489.1</v>
      </c>
      <c r="D28" s="15">
        <v>41980.6</v>
      </c>
      <c r="E28" s="11">
        <f t="shared" si="0"/>
        <v>-42508.50000000001</v>
      </c>
      <c r="F28" s="20">
        <f t="shared" si="1"/>
        <v>0.4968759283741926</v>
      </c>
      <c r="G28" s="15">
        <v>28972.02248</v>
      </c>
      <c r="H28" s="21">
        <f t="shared" si="2"/>
        <v>13008.577519999999</v>
      </c>
    </row>
    <row r="29" spans="1:8" ht="15.75">
      <c r="A29" s="24" t="s">
        <v>70</v>
      </c>
      <c r="B29" s="30" t="s">
        <v>24</v>
      </c>
      <c r="C29" s="26">
        <f>C30+C31+C32+C33+C35+C34</f>
        <v>3884265.9</v>
      </c>
      <c r="D29" s="26">
        <f>D30+D31+D32+D33+D35+D34</f>
        <v>1952356.5000000002</v>
      </c>
      <c r="E29" s="26">
        <f>E30+E31+E32+E33+E35+E34</f>
        <v>-1931909.4000000001</v>
      </c>
      <c r="F29" s="26">
        <f>F30+F31+F32+F33+F35+F34</f>
        <v>3.2311192283920462</v>
      </c>
      <c r="G29" s="26">
        <f>G30+G31+G32+G33+G35+G34</f>
        <v>1804721.84474</v>
      </c>
      <c r="H29" s="26">
        <f>H30+H31+H32+H33+H35+H34</f>
        <v>147350.85525999995</v>
      </c>
    </row>
    <row r="30" spans="1:8" ht="15.75">
      <c r="A30" s="9" t="s">
        <v>71</v>
      </c>
      <c r="B30" s="10" t="s">
        <v>25</v>
      </c>
      <c r="C30" s="15">
        <v>1536753.4</v>
      </c>
      <c r="D30" s="15">
        <v>725646.9</v>
      </c>
      <c r="E30" s="11">
        <f t="shared" si="0"/>
        <v>-811106.4999999999</v>
      </c>
      <c r="F30" s="20">
        <f t="shared" si="1"/>
        <v>0.4721947581179909</v>
      </c>
      <c r="G30" s="15">
        <v>684363.52731</v>
      </c>
      <c r="H30" s="21">
        <f t="shared" si="2"/>
        <v>41283.37268999999</v>
      </c>
    </row>
    <row r="31" spans="1:8" ht="15.75">
      <c r="A31" s="9" t="s">
        <v>72</v>
      </c>
      <c r="B31" s="10" t="s">
        <v>26</v>
      </c>
      <c r="C31" s="15">
        <v>1884563.1</v>
      </c>
      <c r="D31" s="15">
        <v>973212.6</v>
      </c>
      <c r="E31" s="11">
        <f t="shared" si="0"/>
        <v>-911350.5000000001</v>
      </c>
      <c r="F31" s="20">
        <f t="shared" si="1"/>
        <v>0.5164128492168821</v>
      </c>
      <c r="G31" s="15">
        <v>889011.00728</v>
      </c>
      <c r="H31" s="21">
        <f t="shared" si="2"/>
        <v>84201.59271999996</v>
      </c>
    </row>
    <row r="32" spans="1:8" ht="15.75">
      <c r="A32" s="9" t="s">
        <v>73</v>
      </c>
      <c r="B32" s="10" t="s">
        <v>27</v>
      </c>
      <c r="C32" s="15">
        <v>381209.3</v>
      </c>
      <c r="D32" s="15">
        <v>212033.3</v>
      </c>
      <c r="E32" s="11">
        <f t="shared" si="0"/>
        <v>-169176</v>
      </c>
      <c r="F32" s="20">
        <f t="shared" si="1"/>
        <v>0.5562122959749408</v>
      </c>
      <c r="G32" s="15">
        <v>198645.62329</v>
      </c>
      <c r="H32" s="21">
        <f t="shared" si="2"/>
        <v>13387.67671</v>
      </c>
    </row>
    <row r="33" spans="1:8" ht="15.75">
      <c r="A33" s="9" t="s">
        <v>74</v>
      </c>
      <c r="B33" s="10" t="s">
        <v>28</v>
      </c>
      <c r="C33" s="15">
        <v>1162.6</v>
      </c>
      <c r="D33" s="15">
        <v>583.1</v>
      </c>
      <c r="E33" s="11">
        <f t="shared" si="0"/>
        <v>-579.4999999999999</v>
      </c>
      <c r="F33" s="20">
        <f t="shared" si="1"/>
        <v>0.5015482539136419</v>
      </c>
      <c r="G33" s="15">
        <v>95.104</v>
      </c>
      <c r="H33" s="21">
        <f t="shared" si="2"/>
        <v>487.99600000000004</v>
      </c>
    </row>
    <row r="34" spans="1:8" ht="25.5">
      <c r="A34" s="9" t="s">
        <v>106</v>
      </c>
      <c r="B34" s="10" t="s">
        <v>107</v>
      </c>
      <c r="C34" s="15">
        <v>418.4</v>
      </c>
      <c r="D34" s="15">
        <v>283.8</v>
      </c>
      <c r="E34" s="11">
        <f t="shared" si="0"/>
        <v>-134.59999999999997</v>
      </c>
      <c r="F34" s="20">
        <f t="shared" si="1"/>
        <v>0.6782982791586999</v>
      </c>
      <c r="G34" s="15"/>
      <c r="H34" s="21"/>
    </row>
    <row r="35" spans="1:8" ht="15.75">
      <c r="A35" s="9" t="s">
        <v>75</v>
      </c>
      <c r="B35" s="10" t="s">
        <v>29</v>
      </c>
      <c r="C35" s="15">
        <v>80159.1</v>
      </c>
      <c r="D35" s="15">
        <v>40596.8</v>
      </c>
      <c r="E35" s="11">
        <f t="shared" si="0"/>
        <v>-39562.3</v>
      </c>
      <c r="F35" s="20">
        <f t="shared" si="1"/>
        <v>0.5064527920098904</v>
      </c>
      <c r="G35" s="15">
        <v>32606.58286</v>
      </c>
      <c r="H35" s="21">
        <f t="shared" si="2"/>
        <v>7990.217140000004</v>
      </c>
    </row>
    <row r="36" spans="1:8" ht="15.75">
      <c r="A36" s="24" t="s">
        <v>76</v>
      </c>
      <c r="B36" s="30" t="s">
        <v>30</v>
      </c>
      <c r="C36" s="26">
        <f>C37+C38</f>
        <v>230361.09999999998</v>
      </c>
      <c r="D36" s="27">
        <f>D37+D38</f>
        <v>93870.6</v>
      </c>
      <c r="E36" s="26">
        <f t="shared" si="0"/>
        <v>-136490.49999999997</v>
      </c>
      <c r="F36" s="31">
        <f t="shared" si="1"/>
        <v>0.40749327903018356</v>
      </c>
      <c r="G36" s="27">
        <f>G37+G38</f>
        <v>77862.23389999999</v>
      </c>
      <c r="H36" s="29">
        <f t="shared" si="2"/>
        <v>16008.366100000014</v>
      </c>
    </row>
    <row r="37" spans="1:8" ht="15.75">
      <c r="A37" s="9" t="s">
        <v>77</v>
      </c>
      <c r="B37" s="10" t="s">
        <v>31</v>
      </c>
      <c r="C37" s="15">
        <v>187522.3</v>
      </c>
      <c r="D37" s="15">
        <v>72740.1</v>
      </c>
      <c r="E37" s="11">
        <f t="shared" si="0"/>
        <v>-114782.19999999998</v>
      </c>
      <c r="F37" s="20">
        <f t="shared" si="1"/>
        <v>0.38790106563326077</v>
      </c>
      <c r="G37" s="15">
        <v>60196.45426</v>
      </c>
      <c r="H37" s="21">
        <f t="shared" si="2"/>
        <v>12543.645740000007</v>
      </c>
    </row>
    <row r="38" spans="1:8" ht="25.5">
      <c r="A38" s="9" t="s">
        <v>78</v>
      </c>
      <c r="B38" s="10" t="s">
        <v>32</v>
      </c>
      <c r="C38" s="15">
        <v>42838.8</v>
      </c>
      <c r="D38" s="15">
        <v>21130.5</v>
      </c>
      <c r="E38" s="11">
        <f t="shared" si="0"/>
        <v>-21708.300000000003</v>
      </c>
      <c r="F38" s="20">
        <f t="shared" si="1"/>
        <v>0.49325611361662786</v>
      </c>
      <c r="G38" s="15">
        <v>17665.77964</v>
      </c>
      <c r="H38" s="21">
        <f t="shared" si="2"/>
        <v>3464.7203599999993</v>
      </c>
    </row>
    <row r="39" spans="1:8" ht="15.75">
      <c r="A39" s="24" t="s">
        <v>79</v>
      </c>
      <c r="B39" s="30" t="s">
        <v>33</v>
      </c>
      <c r="C39" s="26">
        <f>C40+C41+C42+C43</f>
        <v>262762.3</v>
      </c>
      <c r="D39" s="27">
        <f>D40+D41+D42+D43</f>
        <v>107220.49999999999</v>
      </c>
      <c r="E39" s="26">
        <f t="shared" si="0"/>
        <v>-155541.8</v>
      </c>
      <c r="F39" s="28">
        <f t="shared" si="1"/>
        <v>0.4080513072080736</v>
      </c>
      <c r="G39" s="27">
        <f>G40+G41+G42+G43</f>
        <v>143716.37865</v>
      </c>
      <c r="H39" s="29">
        <f t="shared" si="2"/>
        <v>-36495.87865000001</v>
      </c>
    </row>
    <row r="40" spans="1:8" ht="15.75">
      <c r="A40" s="9" t="s">
        <v>80</v>
      </c>
      <c r="B40" s="10" t="s">
        <v>34</v>
      </c>
      <c r="C40" s="15">
        <v>8615</v>
      </c>
      <c r="D40" s="15">
        <v>3335.6</v>
      </c>
      <c r="E40" s="11">
        <f t="shared" si="0"/>
        <v>-5279.4</v>
      </c>
      <c r="F40" s="20">
        <f t="shared" si="1"/>
        <v>0.3871851421938479</v>
      </c>
      <c r="G40" s="15">
        <v>3755.27866</v>
      </c>
      <c r="H40" s="21">
        <f t="shared" si="2"/>
        <v>-419.67866000000004</v>
      </c>
    </row>
    <row r="41" spans="1:8" ht="15.75">
      <c r="A41" s="9" t="s">
        <v>81</v>
      </c>
      <c r="B41" s="10" t="s">
        <v>35</v>
      </c>
      <c r="C41" s="15">
        <v>3446.2</v>
      </c>
      <c r="D41" s="15">
        <v>835.6</v>
      </c>
      <c r="E41" s="11">
        <f t="shared" si="0"/>
        <v>-2610.6</v>
      </c>
      <c r="F41" s="20">
        <f t="shared" si="1"/>
        <v>0.2424699669200859</v>
      </c>
      <c r="G41" s="15">
        <v>662.5428</v>
      </c>
      <c r="H41" s="21">
        <f t="shared" si="2"/>
        <v>173.05719999999997</v>
      </c>
    </row>
    <row r="42" spans="1:8" ht="15.75">
      <c r="A42" s="9" t="s">
        <v>82</v>
      </c>
      <c r="B42" s="10" t="s">
        <v>36</v>
      </c>
      <c r="C42" s="15">
        <v>236860.4</v>
      </c>
      <c r="D42" s="15">
        <v>97038.9</v>
      </c>
      <c r="E42" s="11">
        <f t="shared" si="0"/>
        <v>-139821.5</v>
      </c>
      <c r="F42" s="20">
        <f t="shared" si="1"/>
        <v>0.40968815386615914</v>
      </c>
      <c r="G42" s="15">
        <v>136460.51118</v>
      </c>
      <c r="H42" s="21">
        <f t="shared" si="2"/>
        <v>-39421.61118000001</v>
      </c>
    </row>
    <row r="43" spans="1:8" ht="15.75">
      <c r="A43" s="9" t="s">
        <v>83</v>
      </c>
      <c r="B43" s="10" t="s">
        <v>37</v>
      </c>
      <c r="C43" s="15">
        <v>13840.7</v>
      </c>
      <c r="D43" s="15">
        <v>6010.4</v>
      </c>
      <c r="E43" s="11">
        <f t="shared" si="0"/>
        <v>-7830.300000000001</v>
      </c>
      <c r="F43" s="20">
        <f t="shared" si="1"/>
        <v>0.4342554928580201</v>
      </c>
      <c r="G43" s="15">
        <v>2838.04601</v>
      </c>
      <c r="H43" s="21">
        <f t="shared" si="2"/>
        <v>3172.3539899999996</v>
      </c>
    </row>
    <row r="44" spans="1:8" ht="15.75">
      <c r="A44" s="24" t="s">
        <v>84</v>
      </c>
      <c r="B44" s="30" t="s">
        <v>38</v>
      </c>
      <c r="C44" s="26">
        <f>+C45+C46+C47</f>
        <v>521550.00000000006</v>
      </c>
      <c r="D44" s="26">
        <f>+D45+D46+D47</f>
        <v>210701.6</v>
      </c>
      <c r="E44" s="26">
        <f>+E45+E46+E47</f>
        <v>-310848.4</v>
      </c>
      <c r="F44" s="26">
        <f>+F45+F46+F47</f>
        <v>1.3618984103042893</v>
      </c>
      <c r="G44" s="26">
        <f>+G45+G46+G47</f>
        <v>201387.31052</v>
      </c>
      <c r="H44" s="29">
        <f t="shared" si="2"/>
        <v>9314.289480000007</v>
      </c>
    </row>
    <row r="45" spans="1:8" ht="15.75">
      <c r="A45" s="9" t="s">
        <v>85</v>
      </c>
      <c r="B45" s="10" t="s">
        <v>39</v>
      </c>
      <c r="C45" s="15">
        <v>294615.2</v>
      </c>
      <c r="D45" s="15">
        <v>95373.3</v>
      </c>
      <c r="E45" s="11">
        <f t="shared" si="0"/>
        <v>-199241.90000000002</v>
      </c>
      <c r="F45" s="20">
        <f t="shared" si="1"/>
        <v>0.3237215866662684</v>
      </c>
      <c r="G45" s="15">
        <v>114999.78559</v>
      </c>
      <c r="H45" s="21">
        <f t="shared" si="2"/>
        <v>-19626.485589999997</v>
      </c>
    </row>
    <row r="46" spans="1:8" ht="15.75">
      <c r="A46" s="9" t="s">
        <v>86</v>
      </c>
      <c r="B46" s="10" t="s">
        <v>40</v>
      </c>
      <c r="C46" s="15">
        <v>214298.1</v>
      </c>
      <c r="D46" s="15">
        <v>108613.9</v>
      </c>
      <c r="E46" s="11">
        <f t="shared" si="0"/>
        <v>-105684.20000000001</v>
      </c>
      <c r="F46" s="20">
        <f t="shared" si="1"/>
        <v>0.5068355715706299</v>
      </c>
      <c r="G46" s="15">
        <v>80151.95085</v>
      </c>
      <c r="H46" s="21">
        <f t="shared" si="2"/>
        <v>28461.94915</v>
      </c>
    </row>
    <row r="47" spans="1:8" ht="25.5">
      <c r="A47" s="9" t="s">
        <v>87</v>
      </c>
      <c r="B47" s="10" t="s">
        <v>41</v>
      </c>
      <c r="C47" s="15">
        <v>12636.7</v>
      </c>
      <c r="D47" s="15">
        <v>6714.4</v>
      </c>
      <c r="E47" s="11">
        <f t="shared" si="0"/>
        <v>-5922.300000000001</v>
      </c>
      <c r="F47" s="20">
        <f t="shared" si="1"/>
        <v>0.5313412520673909</v>
      </c>
      <c r="G47" s="15">
        <v>6235.57408</v>
      </c>
      <c r="H47" s="21">
        <f t="shared" si="2"/>
        <v>478.8259199999993</v>
      </c>
    </row>
    <row r="48" spans="1:8" ht="15.75">
      <c r="A48" s="24" t="s">
        <v>88</v>
      </c>
      <c r="B48" s="30" t="s">
        <v>42</v>
      </c>
      <c r="C48" s="26">
        <f>C49</f>
        <v>885.6</v>
      </c>
      <c r="D48" s="27">
        <f>D49</f>
        <v>0</v>
      </c>
      <c r="E48" s="26">
        <f t="shared" si="0"/>
        <v>-885.6</v>
      </c>
      <c r="F48" s="28">
        <f t="shared" si="1"/>
        <v>0</v>
      </c>
      <c r="G48" s="27">
        <f>G49</f>
        <v>0</v>
      </c>
      <c r="H48" s="29">
        <f t="shared" si="2"/>
        <v>0</v>
      </c>
    </row>
    <row r="49" spans="1:8" ht="15.75">
      <c r="A49" s="9" t="s">
        <v>89</v>
      </c>
      <c r="B49" s="10" t="s">
        <v>43</v>
      </c>
      <c r="C49" s="11">
        <v>885.6</v>
      </c>
      <c r="D49" s="15">
        <v>0</v>
      </c>
      <c r="E49" s="11">
        <f t="shared" si="0"/>
        <v>-885.6</v>
      </c>
      <c r="F49" s="20">
        <f t="shared" si="1"/>
        <v>0</v>
      </c>
      <c r="G49" s="15">
        <v>0</v>
      </c>
      <c r="H49" s="21">
        <f t="shared" si="2"/>
        <v>0</v>
      </c>
    </row>
    <row r="50" spans="1:8" ht="25.5">
      <c r="A50" s="24" t="s">
        <v>90</v>
      </c>
      <c r="B50" s="30" t="s">
        <v>44</v>
      </c>
      <c r="C50" s="26">
        <f>C51</f>
        <v>450</v>
      </c>
      <c r="D50" s="27">
        <f>D51</f>
        <v>0</v>
      </c>
      <c r="E50" s="26">
        <f t="shared" si="0"/>
        <v>-450</v>
      </c>
      <c r="F50" s="28">
        <f t="shared" si="1"/>
        <v>0</v>
      </c>
      <c r="G50" s="27">
        <f>G51</f>
        <v>1112.9891</v>
      </c>
      <c r="H50" s="29">
        <f t="shared" si="2"/>
        <v>-1112.9891</v>
      </c>
    </row>
    <row r="51" spans="1:8" ht="25.5">
      <c r="A51" s="12" t="s">
        <v>91</v>
      </c>
      <c r="B51" s="13" t="s">
        <v>45</v>
      </c>
      <c r="C51" s="14">
        <v>450</v>
      </c>
      <c r="D51" s="16"/>
      <c r="E51" s="11">
        <f t="shared" si="0"/>
        <v>-450</v>
      </c>
      <c r="F51" s="20">
        <f t="shared" si="1"/>
        <v>0</v>
      </c>
      <c r="G51" s="16">
        <v>1112.9891</v>
      </c>
      <c r="H51" s="21">
        <f t="shared" si="2"/>
        <v>-1112.9891</v>
      </c>
    </row>
    <row r="52" spans="1:8" ht="16.5" thickBot="1">
      <c r="A52" s="4" t="s">
        <v>46</v>
      </c>
      <c r="B52" s="32"/>
      <c r="C52" s="3">
        <f>C5+C14+C19+C24+C29+C36+C39+C44+C48+C50</f>
        <v>6785912.899999999</v>
      </c>
      <c r="D52" s="17">
        <f>D5+D14+D19+D24+D29+D36+D39+D44+D48+D50</f>
        <v>3061621.5000000005</v>
      </c>
      <c r="E52" s="8">
        <f t="shared" si="0"/>
        <v>-3724291.399999999</v>
      </c>
      <c r="F52" s="23">
        <f t="shared" si="1"/>
        <v>0.45117312071600574</v>
      </c>
      <c r="G52" s="17">
        <f>G5+G14+G19+G24+G29+G36+G39+G44+G48+G50</f>
        <v>3010198.7158199996</v>
      </c>
      <c r="H52" s="22">
        <f>D52-G52</f>
        <v>51422.78418000089</v>
      </c>
    </row>
  </sheetData>
  <sheetProtection/>
  <mergeCells count="8">
    <mergeCell ref="G2:G3"/>
    <mergeCell ref="H2:H3"/>
    <mergeCell ref="C2:C3"/>
    <mergeCell ref="D2:D3"/>
    <mergeCell ref="A1:H1"/>
    <mergeCell ref="A2:A3"/>
    <mergeCell ref="E2:F2"/>
    <mergeCell ref="B2:B3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2023-12-07T10:47:00Z</cp:lastPrinted>
  <dcterms:created xsi:type="dcterms:W3CDTF">2020-12-18T10:56:42Z</dcterms:created>
  <dcterms:modified xsi:type="dcterms:W3CDTF">2023-12-20T04:30:41Z</dcterms:modified>
  <cp:category/>
  <cp:version/>
  <cp:contentType/>
  <cp:contentStatus/>
</cp:coreProperties>
</file>