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<sst xmlns="http://schemas.openxmlformats.org/spreadsheetml/2006/main" count="177" uniqueCount="117">
  <si>
    <t xml:space="preserve">ОТЧЕТ (по оперативным данным)
об исполнении бюджета города Орска за   2007 год
</t>
  </si>
  <si>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</si>
  <si>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</si>
  <si>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</si>
  <si>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</si>
  <si>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</si>
  <si>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</si>
  <si>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</si>
  <si>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</si>
  <si>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</si>
  <si>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</si>
  <si>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</si>
  <si>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</si>
  <si>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</si>
  <si>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</si>
  <si>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</si>
  <si>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</si>
  <si>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</si>
  <si>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</si>
  <si>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</si>
  <si>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</si>
  <si>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</si>
  <si>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</si>
  <si>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</si>
  <si>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</si>
  <si>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</si>
  <si>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</si>
  <si>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</si>
  <si>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</si>
  <si>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</si>
  <si>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</si>
  <si>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</si>
  <si>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</si>
  <si>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</si>
  <si>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</si>
  <si>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</si>
  <si>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</si>
  <si>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</si>
  <si>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</si>
  <si>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</si>
  <si>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</si>
  <si>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</si>
  <si>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</si>
  <si>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</si>
  <si>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</si>
  <si>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</si>
  <si>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</si>
  <si>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</si>
  <si>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</si>
  <si>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</si>
  <si>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</si>
  <si>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</si>
  <si>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</si>
  <si>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</si>
  <si>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</si>
  <si>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</si>
  <si>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</si>
  <si>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</si>
  <si>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</si>
  <si>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</si>
  <si>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</si>
  <si>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</si>
  <si>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</si>
  <si>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</si>
  <si>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</si>
  <si>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</si>
  <si>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</si>
  <si>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</si>
  <si>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</si>
  <si>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</si>
  <si>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</si>
  <si>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</si>
  <si>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</si>
  <si>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</si>
  <si>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</si>
  <si>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</si>
  <si>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</si>
  <si>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</si>
  <si>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</si>
  <si>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</si>
  <si>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</si>
  <si>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</si>
  <si>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</si>
  <si>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</si>
  <si>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</si>
  <si>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</si>
  <si>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</si>
  <si>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</si>
  <si>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</si>
  <si>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</si>
  <si>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</si>
  <si>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</si>
  <si>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</si>
  <si>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</si>
  <si>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</si>
  <si>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</si>
  <si>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</si>
  <si>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</si>
  <si>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</si>
  <si>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</si>
  <si>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Доходы бюджета города Орска за 1 квартал 2011 г., тыс.руб.</t>
  </si>
  <si>
    <t>Расходы бюджета города Орска за 1 квартал 2011 г., тыс.руб.</t>
  </si>
  <si>
    <t>0113</t>
  </si>
  <si>
    <t>44653</t>
  </si>
  <si>
    <t>9514</t>
  </si>
  <si>
    <t>5051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</si>
  <si>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</si>
  <si>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</si>
  <si>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</si>
  <si>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</si>
  <si>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</si>
  <si>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</si>
  <si>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</si>
  <si>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</si>
  <si>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</si>
  <si>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198</t>
  </si>
  <si>
    <t>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</si>
</sst>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78">
      <selection activeCell="D89" sqref="D89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0.140625" style="39" bestFit="1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19.5">
      <c r="A1" s="45" t="s">
        <v>0</v>
      </c>
      <c r="B1" s="45"/>
      <c r="C1" s="45"/>
      <c r="D1" s="45"/>
      <c r="E1" s="45"/>
      <c r="F1" s="45"/>
    </row>
    <row r="2" spans="1:6" ht="15">
      <c r="A2" s="46" t="s">
        <v>100</v>
      </c>
      <c r="B2" s="46"/>
      <c r="C2" s="46"/>
      <c r="D2" s="46"/>
      <c r="E2" s="46"/>
      <c r="F2" s="46"/>
    </row>
    <row r="3" spans="1:6" ht="45">
      <c r="A3" s="1" t="s">
        <v>1</v>
      </c>
      <c r="B3" s="1" t="s">
        <v>2</v>
      </c>
      <c r="C3" s="30" t="s">
        <v>3</v>
      </c>
      <c r="D3" s="31" t="s">
        <v>4</v>
      </c>
      <c r="E3" s="2" t="s">
        <v>5</v>
      </c>
      <c r="F3" s="2" t="s">
        <v>6</v>
      </c>
    </row>
    <row r="4" spans="1:6" ht="15">
      <c r="A4" s="3">
        <v>10000000000000000</v>
      </c>
      <c r="B4" s="16" t="s">
        <v>7</v>
      </c>
      <c r="C4" s="32">
        <v>1491098.3</v>
      </c>
      <c r="D4" s="32">
        <v>331959.58</v>
      </c>
      <c r="E4" s="6">
        <f>D4/C4</f>
        <v>0.22262756251549612</v>
      </c>
      <c r="F4" s="7">
        <f>D4-C4</f>
        <v>-1159138.72</v>
      </c>
    </row>
    <row r="5" spans="1:6" ht="28.5">
      <c r="A5" s="3">
        <v>20000000000000000</v>
      </c>
      <c r="B5" s="16" t="s">
        <v>8</v>
      </c>
      <c r="C5" s="32">
        <v>1538955.4</v>
      </c>
      <c r="D5" s="32">
        <v>425206.62</v>
      </c>
      <c r="E5" s="6">
        <f>D5/C5</f>
        <v>0.2762956093464437</v>
      </c>
      <c r="F5" s="7">
        <f>D5-C5</f>
        <v>-1113748.7799999998</v>
      </c>
    </row>
    <row r="6" spans="1:6" ht="57">
      <c r="A6" s="3">
        <v>30000000000000000</v>
      </c>
      <c r="B6" s="17" t="s">
        <v>9</v>
      </c>
      <c r="C6" s="32">
        <v>147837</v>
      </c>
      <c r="D6" s="32">
        <v>28439.02</v>
      </c>
      <c r="E6" s="6">
        <f>D6/C6</f>
        <v>0.19236740464159852</v>
      </c>
      <c r="F6" s="7">
        <f>D6-C6</f>
        <v>-119397.98</v>
      </c>
    </row>
    <row r="7" spans="1:6" ht="15">
      <c r="A7" s="2"/>
      <c r="B7" s="16" t="s">
        <v>10</v>
      </c>
      <c r="C7" s="32">
        <f>C4+C5+C6</f>
        <v>3177890.7</v>
      </c>
      <c r="D7" s="32">
        <f>D4+D5+D6</f>
        <v>785605.22</v>
      </c>
      <c r="E7" s="6">
        <f>D7/C7</f>
        <v>0.24720964128816636</v>
      </c>
      <c r="F7" s="7">
        <f>D7-C7</f>
        <v>-2392285.4800000004</v>
      </c>
    </row>
    <row r="8" spans="1:6" ht="15">
      <c r="A8" s="47" t="s">
        <v>101</v>
      </c>
      <c r="B8" s="48"/>
      <c r="C8" s="48"/>
      <c r="D8" s="48"/>
      <c r="E8" s="48"/>
      <c r="F8" s="48"/>
    </row>
    <row r="9" spans="1:6" ht="90">
      <c r="A9" s="2" t="s">
        <v>11</v>
      </c>
      <c r="B9" s="2" t="s">
        <v>12</v>
      </c>
      <c r="C9" s="30" t="s">
        <v>3</v>
      </c>
      <c r="D9" s="30" t="s">
        <v>13</v>
      </c>
      <c r="E9" s="2" t="s">
        <v>5</v>
      </c>
      <c r="F9" s="2" t="s">
        <v>6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14</v>
      </c>
      <c r="F10" s="2" t="s">
        <v>15</v>
      </c>
    </row>
    <row r="11" spans="1:6" ht="28.5">
      <c r="A11" s="5" t="s">
        <v>16</v>
      </c>
      <c r="B11" s="16" t="s">
        <v>17</v>
      </c>
      <c r="C11" s="33">
        <f>C12+C15+C19+C23+C27+C30+C31</f>
        <v>181527</v>
      </c>
      <c r="D11" s="33">
        <f>D12+D15+D19+D23+D27+D30+D31</f>
        <v>29387.7</v>
      </c>
      <c r="E11" s="8">
        <f aca="true" t="shared" si="0" ref="E11:E108">D11/C11*100</f>
        <v>16.189161942851477</v>
      </c>
      <c r="F11" s="9">
        <f>D11-C11</f>
        <v>-152139.3</v>
      </c>
    </row>
    <row r="12" spans="1:6" ht="45.75" customHeight="1">
      <c r="A12" s="1" t="s">
        <v>18</v>
      </c>
      <c r="B12" s="18" t="s">
        <v>79</v>
      </c>
      <c r="C12" s="34">
        <v>1107</v>
      </c>
      <c r="D12" s="34">
        <v>218.7</v>
      </c>
      <c r="E12" s="10">
        <f t="shared" si="0"/>
        <v>19.756097560975608</v>
      </c>
      <c r="F12" s="11">
        <f aca="true" t="shared" si="1" ref="F12:F73">D12-C12</f>
        <v>-888.3</v>
      </c>
    </row>
    <row r="13" spans="1:6" ht="15.75" customHeight="1">
      <c r="A13" s="1"/>
      <c r="B13" s="18" t="s">
        <v>19</v>
      </c>
      <c r="C13" s="34">
        <v>825</v>
      </c>
      <c r="D13" s="34">
        <v>161</v>
      </c>
      <c r="E13" s="10">
        <f t="shared" si="0"/>
        <v>19.515151515151516</v>
      </c>
      <c r="F13" s="11">
        <f t="shared" si="1"/>
        <v>-664</v>
      </c>
    </row>
    <row r="14" spans="1:6" ht="29.25" customHeight="1">
      <c r="A14" s="1"/>
      <c r="B14" s="18" t="s">
        <v>20</v>
      </c>
      <c r="C14" s="34">
        <v>1</v>
      </c>
      <c r="D14" s="34"/>
      <c r="E14" s="28"/>
      <c r="F14" s="29"/>
    </row>
    <row r="15" spans="1:6" ht="78" customHeight="1">
      <c r="A15" s="1" t="s">
        <v>22</v>
      </c>
      <c r="B15" s="18" t="s">
        <v>80</v>
      </c>
      <c r="C15" s="34">
        <v>10817</v>
      </c>
      <c r="D15" s="34">
        <v>1921</v>
      </c>
      <c r="E15" s="10">
        <f t="shared" si="0"/>
        <v>17.759082925025425</v>
      </c>
      <c r="F15" s="11">
        <f t="shared" si="1"/>
        <v>-8896</v>
      </c>
    </row>
    <row r="16" spans="1:6" ht="15">
      <c r="A16" s="1"/>
      <c r="B16" s="18" t="s">
        <v>19</v>
      </c>
      <c r="C16" s="34">
        <v>3955</v>
      </c>
      <c r="D16" s="34">
        <v>744</v>
      </c>
      <c r="E16" s="10">
        <f t="shared" si="0"/>
        <v>18.811630847029075</v>
      </c>
      <c r="F16" s="11">
        <f t="shared" si="1"/>
        <v>-3211</v>
      </c>
    </row>
    <row r="17" spans="1:6" ht="31.5" customHeight="1">
      <c r="A17" s="1"/>
      <c r="B17" s="18" t="s">
        <v>20</v>
      </c>
      <c r="C17" s="34">
        <v>10</v>
      </c>
      <c r="D17" s="34"/>
      <c r="E17" s="28"/>
      <c r="F17" s="29"/>
    </row>
    <row r="18" spans="1:6" ht="48" customHeight="1">
      <c r="A18" s="1"/>
      <c r="B18" s="18" t="s">
        <v>21</v>
      </c>
      <c r="C18" s="34">
        <v>4</v>
      </c>
      <c r="D18" s="34"/>
      <c r="E18" s="28"/>
      <c r="F18" s="29"/>
    </row>
    <row r="19" spans="1:6" ht="53.25" customHeight="1">
      <c r="A19" s="1" t="s">
        <v>23</v>
      </c>
      <c r="B19" s="19" t="s">
        <v>81</v>
      </c>
      <c r="C19" s="34">
        <v>96742</v>
      </c>
      <c r="D19" s="35">
        <v>17140</v>
      </c>
      <c r="E19" s="10">
        <f t="shared" si="0"/>
        <v>17.717227264269912</v>
      </c>
      <c r="F19" s="11">
        <f t="shared" si="1"/>
        <v>-79602</v>
      </c>
    </row>
    <row r="20" spans="1:6" ht="18" customHeight="1">
      <c r="A20" s="5"/>
      <c r="B20" s="18" t="s">
        <v>19</v>
      </c>
      <c r="C20" s="34">
        <v>46884</v>
      </c>
      <c r="D20" s="34">
        <v>8925</v>
      </c>
      <c r="E20" s="10">
        <f t="shared" si="0"/>
        <v>19.036345021755825</v>
      </c>
      <c r="F20" s="11">
        <f t="shared" si="1"/>
        <v>-37959</v>
      </c>
    </row>
    <row r="21" spans="1:6" ht="30" customHeight="1">
      <c r="A21" s="1"/>
      <c r="B21" s="18" t="s">
        <v>20</v>
      </c>
      <c r="C21" s="36" t="s">
        <v>115</v>
      </c>
      <c r="D21" s="34"/>
      <c r="E21" s="10"/>
      <c r="F21" s="11"/>
    </row>
    <row r="22" spans="1:6" ht="45.75" customHeight="1">
      <c r="A22" s="1"/>
      <c r="B22" s="18" t="s">
        <v>21</v>
      </c>
      <c r="C22" s="36" t="s">
        <v>116</v>
      </c>
      <c r="D22" s="34"/>
      <c r="E22" s="10"/>
      <c r="F22" s="11"/>
    </row>
    <row r="23" spans="1:6" ht="76.5" customHeight="1">
      <c r="A23" s="12" t="s">
        <v>24</v>
      </c>
      <c r="B23" s="18" t="s">
        <v>82</v>
      </c>
      <c r="C23" s="34">
        <v>22927</v>
      </c>
      <c r="D23" s="34">
        <v>4280</v>
      </c>
      <c r="E23" s="10">
        <f t="shared" si="0"/>
        <v>18.667946089763163</v>
      </c>
      <c r="F23" s="11">
        <f t="shared" si="1"/>
        <v>-18647</v>
      </c>
    </row>
    <row r="24" spans="1:6" ht="21.75" customHeight="1">
      <c r="A24" s="5"/>
      <c r="B24" s="18" t="s">
        <v>19</v>
      </c>
      <c r="C24" s="34">
        <v>13058</v>
      </c>
      <c r="D24" s="34">
        <v>2718</v>
      </c>
      <c r="E24" s="10">
        <f t="shared" si="0"/>
        <v>20.814826160208302</v>
      </c>
      <c r="F24" s="11">
        <f t="shared" si="1"/>
        <v>-10340</v>
      </c>
    </row>
    <row r="25" spans="1:6" ht="30.75" customHeight="1">
      <c r="A25" s="1"/>
      <c r="B25" s="18" t="s">
        <v>20</v>
      </c>
      <c r="C25" s="34">
        <v>52</v>
      </c>
      <c r="D25" s="34"/>
      <c r="E25" s="10"/>
      <c r="F25" s="11"/>
    </row>
    <row r="26" spans="1:6" ht="48.75" customHeight="1">
      <c r="A26" s="1"/>
      <c r="B26" s="18" t="s">
        <v>21</v>
      </c>
      <c r="C26" s="34">
        <v>4</v>
      </c>
      <c r="D26" s="34"/>
      <c r="E26" s="10"/>
      <c r="F26" s="11"/>
    </row>
    <row r="27" spans="1:6" ht="31.5" customHeight="1">
      <c r="A27" s="12" t="s">
        <v>25</v>
      </c>
      <c r="B27" s="20" t="s">
        <v>26</v>
      </c>
      <c r="C27" s="34">
        <v>1289</v>
      </c>
      <c r="D27" s="34">
        <v>293</v>
      </c>
      <c r="E27" s="10">
        <f t="shared" si="0"/>
        <v>22.73079906904577</v>
      </c>
      <c r="F27" s="11">
        <f t="shared" si="1"/>
        <v>-996</v>
      </c>
    </row>
    <row r="28" spans="1:6" ht="17.25" customHeight="1">
      <c r="A28" s="5"/>
      <c r="B28" s="18" t="s">
        <v>19</v>
      </c>
      <c r="C28" s="34">
        <v>635</v>
      </c>
      <c r="D28" s="34">
        <v>138</v>
      </c>
      <c r="E28" s="10">
        <f t="shared" si="0"/>
        <v>21.73228346456693</v>
      </c>
      <c r="F28" s="11">
        <f t="shared" si="1"/>
        <v>-497</v>
      </c>
    </row>
    <row r="29" spans="1:6" ht="31.5" customHeight="1">
      <c r="A29" s="1"/>
      <c r="B29" s="18" t="s">
        <v>20</v>
      </c>
      <c r="C29" s="34">
        <v>3</v>
      </c>
      <c r="D29" s="34"/>
      <c r="E29" s="28"/>
      <c r="F29" s="29"/>
    </row>
    <row r="30" spans="1:6" ht="29.25" customHeight="1">
      <c r="A30" s="1" t="s">
        <v>75</v>
      </c>
      <c r="B30" s="18" t="s">
        <v>27</v>
      </c>
      <c r="C30" s="34">
        <v>5560</v>
      </c>
      <c r="D30" s="34">
        <v>0</v>
      </c>
      <c r="E30" s="10">
        <f t="shared" si="0"/>
        <v>0</v>
      </c>
      <c r="F30" s="11">
        <f t="shared" si="1"/>
        <v>-5560</v>
      </c>
    </row>
    <row r="31" spans="1:6" ht="30">
      <c r="A31" s="12" t="s">
        <v>102</v>
      </c>
      <c r="B31" s="20" t="s">
        <v>84</v>
      </c>
      <c r="C31" s="34">
        <v>43085</v>
      </c>
      <c r="D31" s="34">
        <v>5535</v>
      </c>
      <c r="E31" s="10">
        <v>0</v>
      </c>
      <c r="F31" s="11">
        <f t="shared" si="1"/>
        <v>-37550</v>
      </c>
    </row>
    <row r="32" spans="1:6" ht="18" customHeight="1">
      <c r="A32" s="12"/>
      <c r="B32" s="18" t="s">
        <v>19</v>
      </c>
      <c r="C32" s="34">
        <v>14836</v>
      </c>
      <c r="D32" s="34">
        <v>2453</v>
      </c>
      <c r="E32" s="10">
        <f t="shared" si="0"/>
        <v>16.534106228093826</v>
      </c>
      <c r="F32" s="11">
        <f t="shared" si="1"/>
        <v>-12383</v>
      </c>
    </row>
    <row r="33" spans="1:6" ht="30.75" customHeight="1">
      <c r="A33" s="1"/>
      <c r="B33" s="18" t="s">
        <v>20</v>
      </c>
      <c r="C33" s="34">
        <v>55</v>
      </c>
      <c r="D33" s="34"/>
      <c r="E33" s="28"/>
      <c r="F33" s="29"/>
    </row>
    <row r="34" spans="1:6" ht="45" customHeight="1">
      <c r="A34" s="1"/>
      <c r="B34" s="18" t="s">
        <v>21</v>
      </c>
      <c r="C34" s="34">
        <v>21</v>
      </c>
      <c r="D34" s="34"/>
      <c r="E34" s="28"/>
      <c r="F34" s="29"/>
    </row>
    <row r="35" spans="1:6" ht="45" customHeight="1">
      <c r="A35" s="13" t="s">
        <v>28</v>
      </c>
      <c r="B35" s="21" t="s">
        <v>29</v>
      </c>
      <c r="C35" s="33">
        <f>C36+C37</f>
        <v>21466</v>
      </c>
      <c r="D35" s="33">
        <f>D36+D37</f>
        <v>4324</v>
      </c>
      <c r="E35" s="8">
        <f t="shared" si="0"/>
        <v>20.14348271685456</v>
      </c>
      <c r="F35" s="9">
        <f t="shared" si="1"/>
        <v>-17142</v>
      </c>
    </row>
    <row r="36" spans="1:6" ht="15">
      <c r="A36" s="12" t="s">
        <v>30</v>
      </c>
      <c r="B36" s="23" t="s">
        <v>31</v>
      </c>
      <c r="C36" s="34">
        <v>4000</v>
      </c>
      <c r="D36" s="34">
        <v>231</v>
      </c>
      <c r="E36" s="10">
        <f t="shared" si="0"/>
        <v>5.775</v>
      </c>
      <c r="F36" s="11">
        <f t="shared" si="1"/>
        <v>-3769</v>
      </c>
    </row>
    <row r="37" spans="1:6" ht="64.5" customHeight="1">
      <c r="A37" s="12" t="s">
        <v>32</v>
      </c>
      <c r="B37" s="23" t="s">
        <v>85</v>
      </c>
      <c r="C37" s="34">
        <v>17466</v>
      </c>
      <c r="D37" s="34">
        <v>4093</v>
      </c>
      <c r="E37" s="10">
        <f t="shared" si="0"/>
        <v>23.434100538188478</v>
      </c>
      <c r="F37" s="11">
        <f t="shared" si="1"/>
        <v>-13373</v>
      </c>
    </row>
    <row r="38" spans="1:6" ht="47.25" customHeight="1">
      <c r="A38" s="12"/>
      <c r="B38" s="18" t="s">
        <v>21</v>
      </c>
      <c r="C38" s="30">
        <v>83.5</v>
      </c>
      <c r="D38" s="30"/>
      <c r="E38" s="10"/>
      <c r="F38" s="11"/>
    </row>
    <row r="39" spans="1:6" ht="15" customHeight="1">
      <c r="A39" s="5" t="s">
        <v>33</v>
      </c>
      <c r="B39" s="21" t="s">
        <v>34</v>
      </c>
      <c r="C39" s="33">
        <f>C40+C41+C42+C45+C46</f>
        <v>77414</v>
      </c>
      <c r="D39" s="33">
        <f>D40+D41+D42+D45+D46</f>
        <v>26396</v>
      </c>
      <c r="E39" s="8">
        <f t="shared" si="0"/>
        <v>34.09719172242747</v>
      </c>
      <c r="F39" s="9">
        <f t="shared" si="1"/>
        <v>-51018</v>
      </c>
    </row>
    <row r="40" spans="1:6" ht="15" customHeight="1">
      <c r="A40" s="12" t="s">
        <v>98</v>
      </c>
      <c r="B40" s="23" t="s">
        <v>99</v>
      </c>
      <c r="C40" s="34">
        <v>265</v>
      </c>
      <c r="D40" s="34">
        <v>0</v>
      </c>
      <c r="E40" s="8">
        <f t="shared" si="0"/>
        <v>0</v>
      </c>
      <c r="F40" s="9">
        <f t="shared" si="1"/>
        <v>-265</v>
      </c>
    </row>
    <row r="41" spans="1:6" ht="14.25" customHeight="1">
      <c r="A41" s="12" t="s">
        <v>35</v>
      </c>
      <c r="B41" s="44" t="s">
        <v>91</v>
      </c>
      <c r="C41" s="34">
        <v>125</v>
      </c>
      <c r="D41" s="34">
        <v>0</v>
      </c>
      <c r="E41" s="10">
        <f t="shared" si="0"/>
        <v>0</v>
      </c>
      <c r="F41" s="11">
        <f t="shared" si="1"/>
        <v>-125</v>
      </c>
    </row>
    <row r="42" spans="1:6" ht="30">
      <c r="A42" s="12" t="s">
        <v>36</v>
      </c>
      <c r="B42" s="23" t="s">
        <v>37</v>
      </c>
      <c r="C42" s="34">
        <v>2912</v>
      </c>
      <c r="D42" s="34">
        <v>157</v>
      </c>
      <c r="E42" s="10">
        <f t="shared" si="0"/>
        <v>5.391483516483516</v>
      </c>
      <c r="F42" s="11">
        <f t="shared" si="1"/>
        <v>-2755</v>
      </c>
    </row>
    <row r="43" spans="1:6" ht="15">
      <c r="A43" s="1"/>
      <c r="B43" s="18" t="s">
        <v>19</v>
      </c>
      <c r="C43" s="34">
        <v>743</v>
      </c>
      <c r="D43" s="34">
        <v>106</v>
      </c>
      <c r="E43" s="10">
        <f t="shared" si="0"/>
        <v>14.266487213997308</v>
      </c>
      <c r="F43" s="11">
        <f t="shared" si="1"/>
        <v>-637</v>
      </c>
    </row>
    <row r="44" spans="1:6" ht="30" customHeight="1">
      <c r="A44" s="1"/>
      <c r="B44" s="18" t="s">
        <v>20</v>
      </c>
      <c r="C44" s="34">
        <v>3</v>
      </c>
      <c r="D44" s="34"/>
      <c r="E44" s="28"/>
      <c r="F44" s="29"/>
    </row>
    <row r="45" spans="1:6" ht="15">
      <c r="A45" s="12" t="s">
        <v>38</v>
      </c>
      <c r="B45" s="20" t="s">
        <v>39</v>
      </c>
      <c r="C45" s="34">
        <v>39987</v>
      </c>
      <c r="D45" s="34">
        <v>25000</v>
      </c>
      <c r="E45" s="10">
        <f t="shared" si="0"/>
        <v>62.52031910370871</v>
      </c>
      <c r="F45" s="11">
        <f t="shared" si="1"/>
        <v>-14987</v>
      </c>
    </row>
    <row r="46" spans="1:6" ht="30" customHeight="1">
      <c r="A46" s="14" t="s">
        <v>74</v>
      </c>
      <c r="B46" s="44" t="s">
        <v>93</v>
      </c>
      <c r="C46" s="34">
        <v>34125</v>
      </c>
      <c r="D46" s="34">
        <v>1239</v>
      </c>
      <c r="E46" s="10">
        <f t="shared" si="0"/>
        <v>3.6307692307692303</v>
      </c>
      <c r="F46" s="11">
        <f t="shared" si="1"/>
        <v>-32886</v>
      </c>
    </row>
    <row r="47" spans="1:6" ht="18" customHeight="1">
      <c r="A47" s="1"/>
      <c r="B47" s="18" t="s">
        <v>19</v>
      </c>
      <c r="C47" s="34">
        <v>4274</v>
      </c>
      <c r="D47" s="34">
        <v>727</v>
      </c>
      <c r="E47" s="10">
        <f t="shared" si="0"/>
        <v>17.009826860084228</v>
      </c>
      <c r="F47" s="11">
        <f t="shared" si="1"/>
        <v>-3547</v>
      </c>
    </row>
    <row r="48" spans="1:6" ht="30">
      <c r="A48" s="1"/>
      <c r="B48" s="18" t="s">
        <v>20</v>
      </c>
      <c r="C48" s="34">
        <v>20</v>
      </c>
      <c r="D48" s="34"/>
      <c r="E48" s="28"/>
      <c r="F48" s="29"/>
    </row>
    <row r="49" spans="1:6" ht="45">
      <c r="A49" s="1"/>
      <c r="B49" s="18" t="s">
        <v>21</v>
      </c>
      <c r="C49" s="34">
        <v>2</v>
      </c>
      <c r="D49" s="34"/>
      <c r="E49" s="28"/>
      <c r="F49" s="29"/>
    </row>
    <row r="50" spans="1:6" ht="31.5" customHeight="1">
      <c r="A50" s="5" t="s">
        <v>40</v>
      </c>
      <c r="B50" s="21" t="s">
        <v>97</v>
      </c>
      <c r="C50" s="33">
        <f>C51+C52+C53+C54</f>
        <v>254463</v>
      </c>
      <c r="D50" s="33">
        <f>D51+D52+D53+D54</f>
        <v>32624</v>
      </c>
      <c r="E50" s="8">
        <f t="shared" si="0"/>
        <v>12.820724427519913</v>
      </c>
      <c r="F50" s="9">
        <f t="shared" si="1"/>
        <v>-221839</v>
      </c>
    </row>
    <row r="51" spans="1:6" ht="15">
      <c r="A51" s="12" t="s">
        <v>41</v>
      </c>
      <c r="B51" s="20" t="s">
        <v>42</v>
      </c>
      <c r="C51" s="34">
        <v>99184</v>
      </c>
      <c r="D51" s="34">
        <v>1224</v>
      </c>
      <c r="E51" s="10">
        <f t="shared" si="0"/>
        <v>1.2340700112921439</v>
      </c>
      <c r="F51" s="11">
        <f t="shared" si="1"/>
        <v>-97960</v>
      </c>
    </row>
    <row r="52" spans="1:6" ht="15">
      <c r="A52" s="12" t="s">
        <v>43</v>
      </c>
      <c r="B52" s="20" t="s">
        <v>44</v>
      </c>
      <c r="C52" s="34">
        <v>10989</v>
      </c>
      <c r="D52" s="34">
        <v>1921</v>
      </c>
      <c r="E52" s="10">
        <f t="shared" si="0"/>
        <v>17.48111748111748</v>
      </c>
      <c r="F52" s="11">
        <f t="shared" si="1"/>
        <v>-9068</v>
      </c>
    </row>
    <row r="53" spans="1:6" ht="15">
      <c r="A53" s="12" t="s">
        <v>76</v>
      </c>
      <c r="B53" s="20" t="s">
        <v>86</v>
      </c>
      <c r="C53" s="34">
        <v>132197</v>
      </c>
      <c r="D53" s="34">
        <v>27287</v>
      </c>
      <c r="E53" s="10">
        <f t="shared" si="0"/>
        <v>20.641164322942277</v>
      </c>
      <c r="F53" s="11">
        <f t="shared" si="1"/>
        <v>-104910</v>
      </c>
    </row>
    <row r="54" spans="1:6" ht="45">
      <c r="A54" s="15" t="s">
        <v>73</v>
      </c>
      <c r="B54" s="22" t="s">
        <v>94</v>
      </c>
      <c r="C54" s="34">
        <v>12093</v>
      </c>
      <c r="D54" s="34">
        <v>2192</v>
      </c>
      <c r="E54" s="10">
        <f t="shared" si="0"/>
        <v>18.126188704209046</v>
      </c>
      <c r="F54" s="11">
        <f t="shared" si="1"/>
        <v>-9901</v>
      </c>
    </row>
    <row r="55" spans="1:6" ht="15">
      <c r="A55" s="12"/>
      <c r="B55" s="18" t="s">
        <v>19</v>
      </c>
      <c r="C55" s="34">
        <v>7053</v>
      </c>
      <c r="D55" s="34">
        <v>1391</v>
      </c>
      <c r="E55" s="10">
        <f t="shared" si="0"/>
        <v>19.722104069190415</v>
      </c>
      <c r="F55" s="11">
        <f t="shared" si="1"/>
        <v>-5662</v>
      </c>
    </row>
    <row r="56" spans="1:6" ht="30" customHeight="1">
      <c r="A56" s="1"/>
      <c r="B56" s="18" t="s">
        <v>20</v>
      </c>
      <c r="C56" s="34">
        <v>3</v>
      </c>
      <c r="D56" s="34"/>
      <c r="E56" s="28"/>
      <c r="F56" s="29"/>
    </row>
    <row r="57" spans="1:6" ht="49.5" customHeight="1">
      <c r="A57" s="1"/>
      <c r="B57" s="18" t="s">
        <v>21</v>
      </c>
      <c r="C57" s="34">
        <v>29</v>
      </c>
      <c r="D57" s="34"/>
      <c r="E57" s="28"/>
      <c r="F57" s="29"/>
    </row>
    <row r="58" spans="1:6" ht="15">
      <c r="A58" s="5" t="s">
        <v>45</v>
      </c>
      <c r="B58" s="21" t="s">
        <v>46</v>
      </c>
      <c r="C58" s="33">
        <f>C59+C62+C65+C68</f>
        <v>1370452</v>
      </c>
      <c r="D58" s="33">
        <f>D59+D62+D65+D68</f>
        <v>280146</v>
      </c>
      <c r="E58" s="8">
        <f t="shared" si="0"/>
        <v>20.441868814084696</v>
      </c>
      <c r="F58" s="9">
        <f t="shared" si="1"/>
        <v>-1090306</v>
      </c>
    </row>
    <row r="59" spans="1:6" ht="15.75" customHeight="1">
      <c r="A59" s="12" t="s">
        <v>47</v>
      </c>
      <c r="B59" s="19" t="s">
        <v>48</v>
      </c>
      <c r="C59" s="34">
        <v>503057</v>
      </c>
      <c r="D59" s="34">
        <v>96550</v>
      </c>
      <c r="E59" s="10">
        <f t="shared" si="0"/>
        <v>19.192656100600928</v>
      </c>
      <c r="F59" s="11">
        <f t="shared" si="1"/>
        <v>-406507</v>
      </c>
    </row>
    <row r="60" spans="1:6" ht="18.75" customHeight="1">
      <c r="A60" s="12"/>
      <c r="B60" s="18" t="s">
        <v>19</v>
      </c>
      <c r="C60" s="34">
        <v>122438</v>
      </c>
      <c r="D60" s="34">
        <v>21220</v>
      </c>
      <c r="E60" s="10">
        <f t="shared" si="0"/>
        <v>17.33122069945605</v>
      </c>
      <c r="F60" s="11">
        <f t="shared" si="1"/>
        <v>-101218</v>
      </c>
    </row>
    <row r="61" spans="1:6" ht="47.25" customHeight="1">
      <c r="A61" s="1"/>
      <c r="B61" s="18" t="s">
        <v>21</v>
      </c>
      <c r="C61" s="34">
        <v>2716</v>
      </c>
      <c r="D61" s="34"/>
      <c r="E61" s="10"/>
      <c r="F61" s="11"/>
    </row>
    <row r="62" spans="1:6" ht="15">
      <c r="A62" s="36" t="s">
        <v>49</v>
      </c>
      <c r="B62" s="20" t="s">
        <v>50</v>
      </c>
      <c r="C62" s="34">
        <v>825273</v>
      </c>
      <c r="D62" s="34">
        <v>175823</v>
      </c>
      <c r="E62" s="10">
        <f t="shared" si="0"/>
        <v>21.30482882633989</v>
      </c>
      <c r="F62" s="11">
        <f t="shared" si="1"/>
        <v>-649450</v>
      </c>
    </row>
    <row r="63" spans="1:6" ht="16.5" customHeight="1">
      <c r="A63" s="12"/>
      <c r="B63" s="18" t="s">
        <v>19</v>
      </c>
      <c r="C63" s="34">
        <v>249276</v>
      </c>
      <c r="D63" s="34">
        <v>46222</v>
      </c>
      <c r="E63" s="10">
        <f t="shared" si="0"/>
        <v>18.542499077327943</v>
      </c>
      <c r="F63" s="11">
        <f t="shared" si="1"/>
        <v>-203054</v>
      </c>
    </row>
    <row r="64" spans="1:6" ht="44.25" customHeight="1">
      <c r="A64" s="12"/>
      <c r="B64" s="18" t="s">
        <v>21</v>
      </c>
      <c r="C64" s="34">
        <v>4787</v>
      </c>
      <c r="D64" s="34"/>
      <c r="E64" s="10"/>
      <c r="F64" s="11"/>
    </row>
    <row r="65" spans="1:6" ht="25.5">
      <c r="A65" s="12" t="s">
        <v>51</v>
      </c>
      <c r="B65" s="19" t="s">
        <v>52</v>
      </c>
      <c r="C65" s="34">
        <v>7626</v>
      </c>
      <c r="D65" s="34">
        <v>968</v>
      </c>
      <c r="E65" s="10">
        <f t="shared" si="0"/>
        <v>12.69341725675321</v>
      </c>
      <c r="F65" s="11">
        <f t="shared" si="1"/>
        <v>-6658</v>
      </c>
    </row>
    <row r="66" spans="1:6" ht="18.75" customHeight="1">
      <c r="A66" s="12"/>
      <c r="B66" s="18" t="s">
        <v>19</v>
      </c>
      <c r="C66" s="34">
        <v>518</v>
      </c>
      <c r="D66" s="34">
        <v>136</v>
      </c>
      <c r="E66" s="10">
        <v>0</v>
      </c>
      <c r="F66" s="11">
        <f t="shared" si="1"/>
        <v>-382</v>
      </c>
    </row>
    <row r="67" spans="1:6" ht="49.5" customHeight="1">
      <c r="A67" s="12"/>
      <c r="B67" s="18" t="s">
        <v>21</v>
      </c>
      <c r="C67" s="34">
        <v>14</v>
      </c>
      <c r="D67" s="34"/>
      <c r="E67" s="10"/>
      <c r="F67" s="11"/>
    </row>
    <row r="68" spans="1:6" ht="25.5" customHeight="1">
      <c r="A68" s="36" t="s">
        <v>53</v>
      </c>
      <c r="B68" s="19" t="s">
        <v>54</v>
      </c>
      <c r="C68" s="34">
        <v>34496</v>
      </c>
      <c r="D68" s="34">
        <v>6805</v>
      </c>
      <c r="E68" s="10">
        <f t="shared" si="0"/>
        <v>19.72692486085343</v>
      </c>
      <c r="F68" s="11">
        <f t="shared" si="1"/>
        <v>-27691</v>
      </c>
    </row>
    <row r="69" spans="1:6" ht="24.75" customHeight="1">
      <c r="A69" s="12"/>
      <c r="B69" s="18" t="s">
        <v>19</v>
      </c>
      <c r="C69" s="34">
        <v>20977</v>
      </c>
      <c r="D69" s="34">
        <v>4654</v>
      </c>
      <c r="E69" s="10">
        <f t="shared" si="0"/>
        <v>22.186203937645992</v>
      </c>
      <c r="F69" s="11">
        <f t="shared" si="1"/>
        <v>-16323</v>
      </c>
    </row>
    <row r="70" spans="1:6" ht="30" customHeight="1">
      <c r="A70" s="12"/>
      <c r="B70" s="18" t="s">
        <v>20</v>
      </c>
      <c r="C70" s="34">
        <v>28</v>
      </c>
      <c r="D70" s="34"/>
      <c r="E70" s="10"/>
      <c r="F70" s="11"/>
    </row>
    <row r="71" spans="1:6" ht="48" customHeight="1">
      <c r="A71" s="12"/>
      <c r="B71" s="18" t="s">
        <v>21</v>
      </c>
      <c r="C71" s="34">
        <v>121</v>
      </c>
      <c r="D71" s="34"/>
      <c r="E71" s="10"/>
      <c r="F71" s="11"/>
    </row>
    <row r="72" spans="1:6" ht="32.25" customHeight="1">
      <c r="A72" s="13" t="s">
        <v>55</v>
      </c>
      <c r="B72" s="21" t="s">
        <v>56</v>
      </c>
      <c r="C72" s="33">
        <f>C73+C76</f>
        <v>50525</v>
      </c>
      <c r="D72" s="32">
        <v>10483</v>
      </c>
      <c r="E72" s="8">
        <f t="shared" si="0"/>
        <v>20.74814448292924</v>
      </c>
      <c r="F72" s="9">
        <f t="shared" si="1"/>
        <v>-40042</v>
      </c>
    </row>
    <row r="73" spans="1:6" ht="15">
      <c r="A73" s="12" t="s">
        <v>57</v>
      </c>
      <c r="B73" s="23" t="s">
        <v>58</v>
      </c>
      <c r="C73" s="36" t="s">
        <v>103</v>
      </c>
      <c r="D73" s="36" t="s">
        <v>104</v>
      </c>
      <c r="E73" s="10">
        <f t="shared" si="0"/>
        <v>21.30651915884711</v>
      </c>
      <c r="F73" s="11">
        <f t="shared" si="1"/>
        <v>-35139</v>
      </c>
    </row>
    <row r="74" spans="1:6" ht="27.75" customHeight="1">
      <c r="A74" s="12"/>
      <c r="B74" s="18" t="s">
        <v>19</v>
      </c>
      <c r="C74" s="37">
        <v>23622</v>
      </c>
      <c r="D74" s="36" t="s">
        <v>105</v>
      </c>
      <c r="E74" s="10">
        <f t="shared" si="0"/>
        <v>21.38260943188553</v>
      </c>
      <c r="F74" s="11">
        <f aca="true" t="shared" si="2" ref="F74:F108">D74-C74</f>
        <v>-18571</v>
      </c>
    </row>
    <row r="75" spans="1:6" ht="45.75" customHeight="1">
      <c r="A75" s="12"/>
      <c r="B75" s="18" t="s">
        <v>21</v>
      </c>
      <c r="C75" s="37">
        <v>356</v>
      </c>
      <c r="D75" s="36"/>
      <c r="E75" s="10"/>
      <c r="F75" s="11"/>
    </row>
    <row r="76" spans="1:6" ht="63" customHeight="1">
      <c r="A76" s="12" t="s">
        <v>59</v>
      </c>
      <c r="B76" s="20" t="s">
        <v>60</v>
      </c>
      <c r="C76" s="30">
        <v>5872</v>
      </c>
      <c r="D76" s="30">
        <v>969</v>
      </c>
      <c r="E76" s="10">
        <f t="shared" si="0"/>
        <v>16.502043596730246</v>
      </c>
      <c r="F76" s="11">
        <f t="shared" si="2"/>
        <v>-4903</v>
      </c>
    </row>
    <row r="77" spans="1:6" ht="17.25" customHeight="1">
      <c r="A77" s="12"/>
      <c r="B77" s="18" t="s">
        <v>19</v>
      </c>
      <c r="C77" s="30">
        <v>3536</v>
      </c>
      <c r="D77" s="30">
        <v>657</v>
      </c>
      <c r="E77" s="10">
        <f t="shared" si="0"/>
        <v>18.58031674208145</v>
      </c>
      <c r="F77" s="11">
        <f t="shared" si="2"/>
        <v>-2879</v>
      </c>
    </row>
    <row r="78" spans="1:6" ht="31.5" customHeight="1">
      <c r="A78" s="12"/>
      <c r="B78" s="18" t="s">
        <v>20</v>
      </c>
      <c r="C78" s="30">
        <v>4</v>
      </c>
      <c r="D78" s="30"/>
      <c r="E78" s="28"/>
      <c r="F78" s="29"/>
    </row>
    <row r="79" spans="1:6" ht="46.5" customHeight="1">
      <c r="A79" s="12"/>
      <c r="B79" s="18" t="s">
        <v>21</v>
      </c>
      <c r="C79" s="30">
        <v>20</v>
      </c>
      <c r="D79" s="30"/>
      <c r="E79" s="28"/>
      <c r="F79" s="29"/>
    </row>
    <row r="80" spans="1:6" ht="30" customHeight="1">
      <c r="A80" s="13" t="s">
        <v>61</v>
      </c>
      <c r="B80" s="21" t="s">
        <v>95</v>
      </c>
      <c r="C80" s="38">
        <f>C81+C84+C87+C90+C93+C96</f>
        <v>371906</v>
      </c>
      <c r="D80" s="38">
        <f>D81+D84+D87+D90+D93+D96</f>
        <v>83256</v>
      </c>
      <c r="E80" s="8">
        <f t="shared" si="0"/>
        <v>22.386301915000026</v>
      </c>
      <c r="F80" s="9">
        <f t="shared" si="2"/>
        <v>-288650</v>
      </c>
    </row>
    <row r="81" spans="1:6" ht="30">
      <c r="A81" s="12" t="s">
        <v>62</v>
      </c>
      <c r="B81" s="23" t="s">
        <v>87</v>
      </c>
      <c r="C81" s="30">
        <v>115865</v>
      </c>
      <c r="D81" s="30">
        <v>22505</v>
      </c>
      <c r="E81" s="10">
        <f t="shared" si="0"/>
        <v>19.423466965865448</v>
      </c>
      <c r="F81" s="11">
        <f t="shared" si="2"/>
        <v>-93360</v>
      </c>
    </row>
    <row r="82" spans="1:6" ht="24.75" customHeight="1">
      <c r="A82" s="12"/>
      <c r="B82" s="18" t="s">
        <v>19</v>
      </c>
      <c r="C82" s="30">
        <v>24904</v>
      </c>
      <c r="D82" s="30">
        <v>4817</v>
      </c>
      <c r="E82" s="10">
        <f t="shared" si="0"/>
        <v>19.34227433344041</v>
      </c>
      <c r="F82" s="11">
        <f t="shared" si="2"/>
        <v>-20087</v>
      </c>
    </row>
    <row r="83" spans="1:6" ht="48.75" customHeight="1">
      <c r="A83" s="12"/>
      <c r="B83" s="18" t="s">
        <v>21</v>
      </c>
      <c r="C83" s="30">
        <v>586</v>
      </c>
      <c r="D83" s="30"/>
      <c r="E83" s="10"/>
      <c r="F83" s="11"/>
    </row>
    <row r="84" spans="1:6" ht="15">
      <c r="A84" s="12" t="s">
        <v>63</v>
      </c>
      <c r="B84" s="19" t="s">
        <v>88</v>
      </c>
      <c r="C84" s="30">
        <v>111138</v>
      </c>
      <c r="D84" s="30">
        <v>23745</v>
      </c>
      <c r="E84" s="10">
        <f t="shared" si="0"/>
        <v>21.365329590239163</v>
      </c>
      <c r="F84" s="11">
        <f t="shared" si="2"/>
        <v>-87393</v>
      </c>
    </row>
    <row r="85" spans="1:6" ht="15">
      <c r="A85" s="12"/>
      <c r="B85" s="18" t="s">
        <v>19</v>
      </c>
      <c r="C85" s="30">
        <v>32778</v>
      </c>
      <c r="D85" s="30">
        <v>6042</v>
      </c>
      <c r="E85" s="10">
        <f t="shared" si="0"/>
        <v>18.433095368844956</v>
      </c>
      <c r="F85" s="11">
        <f t="shared" si="2"/>
        <v>-26736</v>
      </c>
    </row>
    <row r="86" spans="1:6" ht="43.5" customHeight="1">
      <c r="A86" s="12"/>
      <c r="B86" s="18" t="s">
        <v>21</v>
      </c>
      <c r="C86" s="30">
        <v>696</v>
      </c>
      <c r="D86" s="30"/>
      <c r="E86" s="10"/>
      <c r="F86" s="11"/>
    </row>
    <row r="87" spans="1:6" ht="30">
      <c r="A87" s="12" t="s">
        <v>77</v>
      </c>
      <c r="B87" s="24" t="s">
        <v>92</v>
      </c>
      <c r="C87" s="30">
        <v>2735</v>
      </c>
      <c r="D87" s="30">
        <v>576</v>
      </c>
      <c r="E87" s="10">
        <f t="shared" si="0"/>
        <v>21.060329067641682</v>
      </c>
      <c r="F87" s="11">
        <f t="shared" si="2"/>
        <v>-2159</v>
      </c>
    </row>
    <row r="88" spans="1:6" ht="15">
      <c r="A88" s="12"/>
      <c r="B88" s="18" t="s">
        <v>19</v>
      </c>
      <c r="C88" s="30">
        <v>150</v>
      </c>
      <c r="D88" s="30">
        <v>28</v>
      </c>
      <c r="E88" s="10">
        <f t="shared" si="0"/>
        <v>18.666666666666668</v>
      </c>
      <c r="F88" s="11">
        <f t="shared" si="2"/>
        <v>-122</v>
      </c>
    </row>
    <row r="89" spans="1:6" ht="45">
      <c r="A89" s="12"/>
      <c r="B89" s="18" t="s">
        <v>21</v>
      </c>
      <c r="C89" s="30">
        <v>10</v>
      </c>
      <c r="D89" s="30"/>
      <c r="E89" s="10"/>
      <c r="F89" s="11"/>
    </row>
    <row r="90" spans="1:6" ht="19.5" customHeight="1">
      <c r="A90" s="12" t="s">
        <v>64</v>
      </c>
      <c r="B90" s="23" t="s">
        <v>96</v>
      </c>
      <c r="C90" s="30">
        <v>130178</v>
      </c>
      <c r="D90" s="30">
        <v>35395</v>
      </c>
      <c r="E90" s="10">
        <f t="shared" si="0"/>
        <v>27.189694111140135</v>
      </c>
      <c r="F90" s="11">
        <f t="shared" si="2"/>
        <v>-94783</v>
      </c>
    </row>
    <row r="91" spans="1:6" ht="17.25" customHeight="1">
      <c r="A91" s="12"/>
      <c r="B91" s="18" t="s">
        <v>19</v>
      </c>
      <c r="C91" s="30">
        <v>76598</v>
      </c>
      <c r="D91" s="30">
        <v>17715</v>
      </c>
      <c r="E91" s="10">
        <f t="shared" si="0"/>
        <v>23.12723569806</v>
      </c>
      <c r="F91" s="11">
        <f t="shared" si="2"/>
        <v>-58883</v>
      </c>
    </row>
    <row r="92" spans="1:6" ht="43.5" customHeight="1">
      <c r="A92" s="12"/>
      <c r="B92" s="18" t="s">
        <v>21</v>
      </c>
      <c r="C92" s="30">
        <v>569</v>
      </c>
      <c r="D92" s="30"/>
      <c r="E92" s="28"/>
      <c r="F92" s="29"/>
    </row>
    <row r="93" spans="1:6" ht="51.75" customHeight="1">
      <c r="A93" s="12" t="s">
        <v>78</v>
      </c>
      <c r="B93" s="25" t="s">
        <v>106</v>
      </c>
      <c r="C93" s="30">
        <v>0</v>
      </c>
      <c r="D93" s="30">
        <v>-30</v>
      </c>
      <c r="E93" s="10">
        <v>0</v>
      </c>
      <c r="F93" s="11">
        <f t="shared" si="2"/>
        <v>-30</v>
      </c>
    </row>
    <row r="94" spans="1:6" ht="17.25" customHeight="1">
      <c r="A94" s="2"/>
      <c r="B94" s="18" t="s">
        <v>19</v>
      </c>
      <c r="C94" s="30">
        <v>0</v>
      </c>
      <c r="D94" s="30">
        <v>0</v>
      </c>
      <c r="E94" s="10"/>
      <c r="F94" s="11"/>
    </row>
    <row r="95" spans="1:6" ht="45" customHeight="1">
      <c r="A95" s="2"/>
      <c r="B95" s="18" t="s">
        <v>21</v>
      </c>
      <c r="C95" s="30">
        <v>0</v>
      </c>
      <c r="D95" s="30"/>
      <c r="E95" s="10"/>
      <c r="F95" s="11"/>
    </row>
    <row r="96" spans="1:6" ht="34.5" customHeight="1">
      <c r="A96" s="36" t="s">
        <v>108</v>
      </c>
      <c r="B96" s="25" t="s">
        <v>107</v>
      </c>
      <c r="C96" s="30">
        <v>11990</v>
      </c>
      <c r="D96" s="30">
        <v>1065</v>
      </c>
      <c r="E96" s="10">
        <f t="shared" si="0"/>
        <v>8.882402001668057</v>
      </c>
      <c r="F96" s="11">
        <f t="shared" si="2"/>
        <v>-10925</v>
      </c>
    </row>
    <row r="97" spans="1:6" ht="15.75" customHeight="1">
      <c r="A97" s="12"/>
      <c r="B97" s="18" t="s">
        <v>19</v>
      </c>
      <c r="C97" s="30">
        <v>4156</v>
      </c>
      <c r="D97" s="30">
        <v>711</v>
      </c>
      <c r="E97" s="10">
        <f t="shared" si="0"/>
        <v>17.10779595765159</v>
      </c>
      <c r="F97" s="11">
        <f t="shared" si="2"/>
        <v>-3445</v>
      </c>
    </row>
    <row r="98" spans="1:6" ht="32.25" customHeight="1">
      <c r="A98" s="12"/>
      <c r="B98" s="18" t="s">
        <v>20</v>
      </c>
      <c r="C98" s="30">
        <v>7</v>
      </c>
      <c r="D98" s="30"/>
      <c r="E98" s="10"/>
      <c r="F98" s="11"/>
    </row>
    <row r="99" spans="1:6" ht="47.25" customHeight="1">
      <c r="A99" s="12"/>
      <c r="B99" s="18" t="s">
        <v>21</v>
      </c>
      <c r="C99" s="30">
        <v>15</v>
      </c>
      <c r="D99" s="30"/>
      <c r="E99" s="10"/>
      <c r="F99" s="11"/>
    </row>
    <row r="100" spans="1:6" ht="15">
      <c r="A100" s="13" t="s">
        <v>65</v>
      </c>
      <c r="B100" s="26" t="s">
        <v>66</v>
      </c>
      <c r="C100" s="38">
        <f>C101+C102+C105+C106+C107</f>
        <v>876948</v>
      </c>
      <c r="D100" s="38">
        <f>D101+D102+D105+D106+D107</f>
        <v>262894</v>
      </c>
      <c r="E100" s="8">
        <f t="shared" si="0"/>
        <v>29.97828833636658</v>
      </c>
      <c r="F100" s="9">
        <f t="shared" si="2"/>
        <v>-614054</v>
      </c>
    </row>
    <row r="101" spans="1:6" ht="15">
      <c r="A101" s="12" t="s">
        <v>67</v>
      </c>
      <c r="B101" s="23" t="s">
        <v>68</v>
      </c>
      <c r="C101" s="30">
        <v>3516</v>
      </c>
      <c r="D101" s="30">
        <v>374</v>
      </c>
      <c r="E101" s="10">
        <f t="shared" si="0"/>
        <v>10.637087599544937</v>
      </c>
      <c r="F101" s="11">
        <f t="shared" si="2"/>
        <v>-3142</v>
      </c>
    </row>
    <row r="102" spans="1:6" ht="30">
      <c r="A102" s="2">
        <v>1002</v>
      </c>
      <c r="B102" s="23" t="s">
        <v>69</v>
      </c>
      <c r="C102" s="30">
        <v>79973</v>
      </c>
      <c r="D102" s="30">
        <v>15700</v>
      </c>
      <c r="E102" s="10">
        <f t="shared" si="0"/>
        <v>19.631625673664864</v>
      </c>
      <c r="F102" s="11">
        <f t="shared" si="2"/>
        <v>-64273</v>
      </c>
    </row>
    <row r="103" spans="1:6" ht="17.25" customHeight="1">
      <c r="A103" s="2"/>
      <c r="B103" s="18" t="s">
        <v>19</v>
      </c>
      <c r="C103" s="30">
        <v>3813</v>
      </c>
      <c r="D103" s="30">
        <v>2677</v>
      </c>
      <c r="E103" s="10">
        <f t="shared" si="0"/>
        <v>70.20718594282717</v>
      </c>
      <c r="F103" s="11">
        <f t="shared" si="2"/>
        <v>-1136</v>
      </c>
    </row>
    <row r="104" spans="1:6" ht="45" customHeight="1">
      <c r="A104" s="2"/>
      <c r="B104" s="18" t="s">
        <v>21</v>
      </c>
      <c r="C104" s="30">
        <v>580</v>
      </c>
      <c r="D104" s="30"/>
      <c r="E104" s="10"/>
      <c r="F104" s="11"/>
    </row>
    <row r="105" spans="1:6" ht="33" customHeight="1">
      <c r="A105" s="2">
        <v>1003</v>
      </c>
      <c r="B105" s="18" t="s">
        <v>70</v>
      </c>
      <c r="C105" s="30">
        <v>681232</v>
      </c>
      <c r="D105" s="30">
        <v>224401</v>
      </c>
      <c r="E105" s="10">
        <f t="shared" si="0"/>
        <v>32.940466683890364</v>
      </c>
      <c r="F105" s="11">
        <f t="shared" si="2"/>
        <v>-456831</v>
      </c>
    </row>
    <row r="106" spans="1:6" ht="18.75" customHeight="1">
      <c r="A106" s="2">
        <v>1004</v>
      </c>
      <c r="B106" s="18" t="s">
        <v>90</v>
      </c>
      <c r="C106" s="30">
        <v>61947</v>
      </c>
      <c r="D106" s="30">
        <v>13327</v>
      </c>
      <c r="E106" s="10">
        <f t="shared" si="0"/>
        <v>21.513551907275573</v>
      </c>
      <c r="F106" s="11">
        <f t="shared" si="2"/>
        <v>-48620</v>
      </c>
    </row>
    <row r="107" spans="1:6" ht="44.25" customHeight="1">
      <c r="A107" s="2">
        <v>1006</v>
      </c>
      <c r="B107" s="23" t="s">
        <v>71</v>
      </c>
      <c r="C107" s="30">
        <v>50280</v>
      </c>
      <c r="D107" s="30">
        <v>9092</v>
      </c>
      <c r="E107" s="10">
        <f t="shared" si="0"/>
        <v>18.082736674622115</v>
      </c>
      <c r="F107" s="11">
        <f t="shared" si="2"/>
        <v>-41188</v>
      </c>
    </row>
    <row r="108" spans="1:6" ht="18" customHeight="1">
      <c r="A108" s="2"/>
      <c r="B108" s="18" t="s">
        <v>19</v>
      </c>
      <c r="C108" s="30">
        <v>31619</v>
      </c>
      <c r="D108" s="30">
        <v>6131</v>
      </c>
      <c r="E108" s="10">
        <f t="shared" si="0"/>
        <v>19.390240045542235</v>
      </c>
      <c r="F108" s="11">
        <f t="shared" si="2"/>
        <v>-25488</v>
      </c>
    </row>
    <row r="109" spans="1:6" ht="31.5" customHeight="1">
      <c r="A109" s="2"/>
      <c r="B109" s="18" t="s">
        <v>20</v>
      </c>
      <c r="C109" s="30">
        <v>135</v>
      </c>
      <c r="D109" s="30"/>
      <c r="E109" s="10"/>
      <c r="F109" s="11"/>
    </row>
    <row r="110" spans="1:6" ht="48" customHeight="1">
      <c r="A110" s="2"/>
      <c r="B110" s="18" t="s">
        <v>21</v>
      </c>
      <c r="C110" s="30">
        <v>36</v>
      </c>
      <c r="D110" s="30"/>
      <c r="E110" s="10"/>
      <c r="F110" s="11"/>
    </row>
    <row r="111" spans="1:6" ht="17.25" customHeight="1">
      <c r="A111" s="41">
        <v>1100</v>
      </c>
      <c r="B111" s="42" t="s">
        <v>89</v>
      </c>
      <c r="C111" s="43">
        <f>C112+C113+C114+C115</f>
        <v>61307</v>
      </c>
      <c r="D111" s="43">
        <f>D112+D113+D114+D115</f>
        <v>23145</v>
      </c>
      <c r="E111" s="8">
        <f aca="true" t="shared" si="3" ref="E111:E116">D111/C111*100</f>
        <v>37.752622049684376</v>
      </c>
      <c r="F111" s="9">
        <f aca="true" t="shared" si="4" ref="F111:F116">D111-C111</f>
        <v>-38162</v>
      </c>
    </row>
    <row r="112" spans="1:6" ht="20.25" customHeight="1">
      <c r="A112" s="2">
        <v>1101</v>
      </c>
      <c r="B112" s="18" t="s">
        <v>109</v>
      </c>
      <c r="C112" s="30">
        <v>10500</v>
      </c>
      <c r="D112" s="30">
        <v>5711</v>
      </c>
      <c r="E112" s="10">
        <f t="shared" si="3"/>
        <v>54.39047619047619</v>
      </c>
      <c r="F112" s="11">
        <f t="shared" si="4"/>
        <v>-4789</v>
      </c>
    </row>
    <row r="113" spans="1:6" ht="20.25" customHeight="1">
      <c r="A113" s="2">
        <v>1102</v>
      </c>
      <c r="B113" s="18" t="s">
        <v>110</v>
      </c>
      <c r="C113" s="30">
        <v>30525</v>
      </c>
      <c r="D113" s="30">
        <v>7194</v>
      </c>
      <c r="E113" s="10">
        <f t="shared" si="3"/>
        <v>23.56756756756757</v>
      </c>
      <c r="F113" s="11">
        <f t="shared" si="4"/>
        <v>-23331</v>
      </c>
    </row>
    <row r="114" spans="1:6" ht="17.25" customHeight="1">
      <c r="A114" s="2">
        <v>1103</v>
      </c>
      <c r="B114" s="18" t="s">
        <v>111</v>
      </c>
      <c r="C114" s="30">
        <v>18000</v>
      </c>
      <c r="D114" s="30">
        <v>9999</v>
      </c>
      <c r="E114" s="10">
        <f t="shared" si="3"/>
        <v>55.55</v>
      </c>
      <c r="F114" s="11">
        <f t="shared" si="4"/>
        <v>-8001</v>
      </c>
    </row>
    <row r="115" spans="1:6" ht="37.5" customHeight="1">
      <c r="A115" s="2">
        <v>1105</v>
      </c>
      <c r="B115" s="18" t="s">
        <v>112</v>
      </c>
      <c r="C115" s="30">
        <v>2282</v>
      </c>
      <c r="D115" s="30">
        <v>241</v>
      </c>
      <c r="E115" s="10">
        <f t="shared" si="3"/>
        <v>10.56091148115688</v>
      </c>
      <c r="F115" s="11">
        <f>D115-C115</f>
        <v>-2041</v>
      </c>
    </row>
    <row r="116" spans="1:6" ht="17.25" customHeight="1">
      <c r="A116" s="2"/>
      <c r="B116" s="18" t="s">
        <v>19</v>
      </c>
      <c r="C116" s="30">
        <v>1508</v>
      </c>
      <c r="D116" s="30">
        <v>136</v>
      </c>
      <c r="E116" s="10">
        <f t="shared" si="3"/>
        <v>9.018567639257293</v>
      </c>
      <c r="F116" s="11">
        <f t="shared" si="4"/>
        <v>-1372</v>
      </c>
    </row>
    <row r="117" spans="1:6" ht="30.75" customHeight="1">
      <c r="A117" s="2"/>
      <c r="B117" s="18" t="s">
        <v>20</v>
      </c>
      <c r="C117" s="30">
        <v>6</v>
      </c>
      <c r="D117" s="30"/>
      <c r="E117" s="8"/>
      <c r="F117" s="9"/>
    </row>
    <row r="118" spans="1:6" ht="48" customHeight="1">
      <c r="A118" s="2"/>
      <c r="B118" s="18" t="s">
        <v>21</v>
      </c>
      <c r="C118" s="30"/>
      <c r="D118" s="30"/>
      <c r="E118" s="8"/>
      <c r="F118" s="9"/>
    </row>
    <row r="119" spans="1:6" ht="29.25" customHeight="1">
      <c r="A119" s="41">
        <v>1200</v>
      </c>
      <c r="B119" s="42" t="s">
        <v>113</v>
      </c>
      <c r="C119" s="43">
        <v>1494</v>
      </c>
      <c r="D119" s="43">
        <v>700</v>
      </c>
      <c r="E119" s="8">
        <f>D119/C119*100</f>
        <v>46.85408299866131</v>
      </c>
      <c r="F119" s="9">
        <f>D119-C119</f>
        <v>-794</v>
      </c>
    </row>
    <row r="120" spans="1:6" ht="28.5" customHeight="1">
      <c r="A120" s="2">
        <v>1202</v>
      </c>
      <c r="B120" s="18" t="s">
        <v>114</v>
      </c>
      <c r="C120" s="30">
        <v>1494</v>
      </c>
      <c r="D120" s="30">
        <v>700</v>
      </c>
      <c r="E120" s="10">
        <f>D120/C120*100</f>
        <v>46.85408299866131</v>
      </c>
      <c r="F120" s="11">
        <f>D120-C120</f>
        <v>-794</v>
      </c>
    </row>
    <row r="121" spans="1:6" ht="43.5" customHeight="1">
      <c r="A121" s="41">
        <v>1300</v>
      </c>
      <c r="B121" s="42" t="s">
        <v>83</v>
      </c>
      <c r="C121" s="43">
        <v>4030</v>
      </c>
      <c r="D121" s="43">
        <v>0</v>
      </c>
      <c r="E121" s="8">
        <f>D121/C121*100</f>
        <v>0</v>
      </c>
      <c r="F121" s="9">
        <f>D121-C121</f>
        <v>-4030</v>
      </c>
    </row>
    <row r="122" spans="1:6" ht="15">
      <c r="A122" s="2"/>
      <c r="B122" s="21" t="s">
        <v>72</v>
      </c>
      <c r="C122" s="33">
        <f>C11+C35+C39+C50+C58+C72+C80+C100+C111+C119+C121</f>
        <v>3271532</v>
      </c>
      <c r="D122" s="33">
        <f>D11+D35+D39+D50+D58+D72+D80+D100+D111+D119+D121</f>
        <v>753355.7</v>
      </c>
      <c r="E122" s="8">
        <f>D122/C122*100</f>
        <v>23.02761214012273</v>
      </c>
      <c r="F122" s="9">
        <f>D122-C122</f>
        <v>-2518176.3</v>
      </c>
    </row>
  </sheetData>
  <sheetProtection/>
  <mergeCells count="3">
    <mergeCell ref="A1:F1"/>
    <mergeCell ref="A2:F2"/>
    <mergeCell ref="A8:F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2011-04-15T06:14:38Z</dcterms:modified>
  <cp:category/>
  <cp:version/>
  <cp:contentType/>
  <cp:contentStatus/>
</cp:coreProperties>
</file>