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<sst xmlns="http://schemas.openxmlformats.org/spreadsheetml/2006/main" count="196" uniqueCount="130">
  <si>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</si>
  <si>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</si>
  <si>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</si>
  <si>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</si>
  <si>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</si>
  <si>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</si>
  <si>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</si>
  <si>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</si>
  <si>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</si>
  <si>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</si>
  <si>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</si>
  <si>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</si>
  <si>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</si>
  <si>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</si>
  <si>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</si>
  <si>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</si>
  <si>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</si>
  <si>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</si>
  <si>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</si>
  <si>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</si>
  <si>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</si>
  <si>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</si>
  <si>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</si>
  <si>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</si>
  <si>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</si>
  <si>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</si>
  <si>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</si>
  <si>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</si>
  <si>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</si>
  <si>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</si>
  <si>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</si>
  <si>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</si>
  <si>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</si>
  <si>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</si>
  <si>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</si>
  <si>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</si>
  <si>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</si>
  <si>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</si>
  <si>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</si>
  <si>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</si>
  <si>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</si>
  <si>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</si>
  <si>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</si>
  <si>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</si>
  <si>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</si>
  <si>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</si>
  <si>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</si>
  <si>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</si>
  <si>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</si>
  <si>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</si>
  <si>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</si>
  <si>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</si>
  <si>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</si>
  <si>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</si>
  <si>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</si>
  <si>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</si>
  <si>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</si>
  <si>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</si>
  <si>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</si>
  <si>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</si>
  <si>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</si>
  <si>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</si>
  <si>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</si>
  <si>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</si>
  <si>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</si>
  <si>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</si>
  <si>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</si>
  <si>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</si>
  <si>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</si>
  <si>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</si>
  <si>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</si>
  <si>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</si>
  <si>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</si>
  <si>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</si>
  <si>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</si>
  <si>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</si>
  <si>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</si>
  <si>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</si>
  <si>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</si>
  <si>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</si>
  <si>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</si>
  <si>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</si>
  <si>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</si>
  <si>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</si>
  <si>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</si>
  <si>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</si>
  <si>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</si>
  <si>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</si>
  <si>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</si>
  <si>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</si>
  <si>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</si>
  <si>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</si>
  <si>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</si>
  <si>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</si>
  <si>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Здравоохранение, физическая
 культура и спорт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</si>
  <si>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</si>
  <si>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</si>
  <si>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</si>
  <si>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</si>
  <si>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</si>
  <si>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</si>
  <si>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</si>
  <si>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</si>
  <si>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</si>
  <si>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</si>
  <si>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</si>
  <si>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</si>
  <si>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</si>
  <si>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</si>
  <si>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15345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</si>
  <si>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</si>
  <si>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</si>
  <si>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</si>
  <si>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</si>
  <si>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</si>
  <si>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</si>
  <si>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</si>
  <si>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</si>
  <si>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</si>
  <si>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</si>
  <si>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</si>
  <si>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</si>
  <si>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</si>
  <si>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</si>
  <si>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</si>
  <si>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172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</si>
  <si>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 с учетом III квартала 2013г)
</t>
  </si>
  <si>
    <t>61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</si>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</sst>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54" fillId="0" borderId="10" xfId="62" applyNumberFormat="1" applyFont="1" applyBorder="1" applyAlignment="1">
      <alignment/>
      <protection/>
    </xf>
    <xf numFmtId="0" fontId="55" fillId="0" borderId="10" xfId="64" applyFont="1" applyBorder="1" applyAlignment="1">
      <alignment wrapText="1"/>
      <protection/>
    </xf>
    <xf numFmtId="4" fontId="55" fillId="0" borderId="10" xfId="57" applyNumberFormat="1" applyFont="1" applyBorder="1" applyAlignment="1">
      <alignment/>
      <protection/>
    </xf>
    <xf numFmtId="0" fontId="5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23">
      <selection activeCell="B147" sqref="B147"/>
    </sheetView>
  </sheetViews>
  <sheetFormatPr defaultColWidth="9.140625" defaultRowHeight="15"/>
  <cols>
    <col min="1" max="1" width="16.00390625" style="4" customWidth="1"/>
    <col min="2" max="2" width="31.57421875" style="27" customWidth="1"/>
    <col min="3" max="3" width="12.7109375" style="39" customWidth="1"/>
    <col min="4" max="4" width="12.421875" style="40" bestFit="1" customWidth="1"/>
    <col min="5" max="5" width="8.8515625" style="4" bestFit="1" customWidth="1"/>
    <col min="6" max="6" width="10.8515625" style="4" bestFit="1" customWidth="1"/>
    <col min="7" max="16384" width="9.140625" style="4" customWidth="1"/>
  </cols>
  <sheetData>
    <row r="1" spans="1:6" ht="58.5" customHeight="1">
      <c r="A1" s="51" t="s">
        <v>126</v>
      </c>
      <c r="B1" s="51"/>
      <c r="C1" s="51"/>
      <c r="D1" s="51"/>
      <c r="E1" s="51"/>
      <c r="F1" s="51"/>
    </row>
    <row r="2" spans="1:6" ht="21" customHeight="1">
      <c r="A2" s="52" t="s">
        <v>119</v>
      </c>
      <c r="B2" s="52"/>
      <c r="C2" s="52"/>
      <c r="D2" s="52"/>
      <c r="E2" s="52"/>
      <c r="F2" s="52"/>
    </row>
    <row r="3" spans="1:6" ht="45">
      <c r="A3" s="1" t="s">
        <v>0</v>
      </c>
      <c r="B3" s="1" t="s">
        <v>1</v>
      </c>
      <c r="C3" s="30" t="s">
        <v>2</v>
      </c>
      <c r="D3" s="31" t="s">
        <v>3</v>
      </c>
      <c r="E3" s="2" t="s">
        <v>4</v>
      </c>
      <c r="F3" s="2" t="s">
        <v>5</v>
      </c>
    </row>
    <row r="4" spans="1:6" ht="15">
      <c r="A4" s="3">
        <v>10000000000000000</v>
      </c>
      <c r="B4" s="16" t="s">
        <v>6</v>
      </c>
      <c r="C4" s="32">
        <v>1525236</v>
      </c>
      <c r="D4" s="32">
        <v>1094784</v>
      </c>
      <c r="E4" s="6">
        <f>D4/C4</f>
        <v>0.7177800681337183</v>
      </c>
      <c r="F4" s="7">
        <f>D4-C4</f>
        <v>-430452</v>
      </c>
    </row>
    <row r="5" spans="1:6" ht="28.5">
      <c r="A5" s="3">
        <v>20000000000000000</v>
      </c>
      <c r="B5" s="16" t="s">
        <v>7</v>
      </c>
      <c r="C5" s="32">
        <v>3033356</v>
      </c>
      <c r="D5" s="32">
        <v>2133760</v>
      </c>
      <c r="E5" s="6">
        <f>D5/C5</f>
        <v>0.7034321062216239</v>
      </c>
      <c r="F5" s="7">
        <f>D5-C5</f>
        <v>-899596</v>
      </c>
    </row>
    <row r="6" spans="1:6" ht="57">
      <c r="A6" s="3">
        <v>30000000000000000</v>
      </c>
      <c r="B6" s="17" t="s">
        <v>8</v>
      </c>
      <c r="C6" s="32">
        <v>0</v>
      </c>
      <c r="D6" s="32">
        <v>0</v>
      </c>
      <c r="E6" s="6"/>
      <c r="F6" s="7">
        <f>D6-C6</f>
        <v>0</v>
      </c>
    </row>
    <row r="7" spans="1:6" ht="15">
      <c r="A7" s="2"/>
      <c r="B7" s="16" t="s">
        <v>9</v>
      </c>
      <c r="C7" s="32">
        <f>C4+C5+C6</f>
        <v>4558592</v>
      </c>
      <c r="D7" s="32">
        <f>D4+D5+D6</f>
        <v>3228544</v>
      </c>
      <c r="E7" s="6">
        <f>D7/C7</f>
        <v>0.7082327174706576</v>
      </c>
      <c r="F7" s="7">
        <f>D7-C7</f>
        <v>-1330048</v>
      </c>
    </row>
    <row r="8" spans="1:6" ht="15">
      <c r="A8" s="53" t="s">
        <v>120</v>
      </c>
      <c r="B8" s="54"/>
      <c r="C8" s="54"/>
      <c r="D8" s="54"/>
      <c r="E8" s="54"/>
      <c r="F8" s="54"/>
    </row>
    <row r="9" spans="1:6" ht="90">
      <c r="A9" s="2" t="s">
        <v>10</v>
      </c>
      <c r="B9" s="2" t="s">
        <v>11</v>
      </c>
      <c r="C9" s="30" t="s">
        <v>2</v>
      </c>
      <c r="D9" s="30" t="s">
        <v>12</v>
      </c>
      <c r="E9" s="2" t="s">
        <v>4</v>
      </c>
      <c r="F9" s="2" t="s">
        <v>5</v>
      </c>
    </row>
    <row r="10" spans="1:6" ht="15">
      <c r="A10" s="2">
        <v>1</v>
      </c>
      <c r="B10" s="2">
        <v>2</v>
      </c>
      <c r="C10" s="30">
        <v>3</v>
      </c>
      <c r="D10" s="30">
        <v>4</v>
      </c>
      <c r="E10" s="2" t="s">
        <v>13</v>
      </c>
      <c r="F10" s="2" t="s">
        <v>14</v>
      </c>
    </row>
    <row r="11" spans="1:6" ht="28.5">
      <c r="A11" s="5" t="s">
        <v>15</v>
      </c>
      <c r="B11" s="16" t="s">
        <v>16</v>
      </c>
      <c r="C11" s="33">
        <f>C12+C15+C19+C23+C24+C28+C31+C32</f>
        <v>169077.1</v>
      </c>
      <c r="D11" s="33">
        <f>D12+D15+D19+D23+D24+D28+D31+D32</f>
        <v>112852</v>
      </c>
      <c r="E11" s="8">
        <f aca="true" t="shared" si="0" ref="E11:E115">D11/C11*100</f>
        <v>66.7458810211436</v>
      </c>
      <c r="F11" s="9">
        <f>D11-C11</f>
        <v>-56225.100000000006</v>
      </c>
    </row>
    <row r="12" spans="1:6" ht="45.75" customHeight="1">
      <c r="A12" s="1" t="s">
        <v>17</v>
      </c>
      <c r="B12" s="18" t="s">
        <v>78</v>
      </c>
      <c r="C12" s="34">
        <v>1228</v>
      </c>
      <c r="D12" s="34">
        <v>869</v>
      </c>
      <c r="E12" s="10">
        <f t="shared" si="0"/>
        <v>70.76547231270358</v>
      </c>
      <c r="F12" s="11">
        <f aca="true" t="shared" si="1" ref="F12:F79">D12-C12</f>
        <v>-359</v>
      </c>
    </row>
    <row r="13" spans="1:6" ht="30" customHeight="1">
      <c r="A13" s="1"/>
      <c r="B13" s="18" t="s">
        <v>114</v>
      </c>
      <c r="C13" s="34">
        <v>1022</v>
      </c>
      <c r="D13" s="34">
        <v>689</v>
      </c>
      <c r="E13" s="10">
        <f t="shared" si="0"/>
        <v>67.41682974559687</v>
      </c>
      <c r="F13" s="11">
        <f t="shared" si="1"/>
        <v>-333</v>
      </c>
    </row>
    <row r="14" spans="1:6" ht="37.5" customHeight="1">
      <c r="A14" s="1"/>
      <c r="B14" s="18" t="s">
        <v>115</v>
      </c>
      <c r="C14" s="34">
        <v>1</v>
      </c>
      <c r="D14" s="34"/>
      <c r="E14" s="28"/>
      <c r="F14" s="29"/>
    </row>
    <row r="15" spans="1:6" ht="96" customHeight="1">
      <c r="A15" s="1" t="s">
        <v>21</v>
      </c>
      <c r="B15" s="18" t="s">
        <v>79</v>
      </c>
      <c r="C15" s="34">
        <v>11727</v>
      </c>
      <c r="D15" s="34">
        <v>8569</v>
      </c>
      <c r="E15" s="10">
        <f t="shared" si="0"/>
        <v>73.07069156647053</v>
      </c>
      <c r="F15" s="11">
        <f t="shared" si="1"/>
        <v>-3158</v>
      </c>
    </row>
    <row r="16" spans="1:6" ht="28.5">
      <c r="A16" s="1"/>
      <c r="B16" s="18" t="s">
        <v>114</v>
      </c>
      <c r="C16" s="34">
        <v>4667</v>
      </c>
      <c r="D16" s="34">
        <v>3465</v>
      </c>
      <c r="E16" s="10">
        <f t="shared" si="0"/>
        <v>74.2446968073709</v>
      </c>
      <c r="F16" s="11">
        <f t="shared" si="1"/>
        <v>-1202</v>
      </c>
    </row>
    <row r="17" spans="1:6" ht="48" customHeight="1">
      <c r="A17" s="1"/>
      <c r="B17" s="18" t="s">
        <v>116</v>
      </c>
      <c r="C17" s="34">
        <v>10</v>
      </c>
      <c r="D17" s="34"/>
      <c r="E17" s="28"/>
      <c r="F17" s="29"/>
    </row>
    <row r="18" spans="1:6" ht="48" customHeight="1">
      <c r="A18" s="1"/>
      <c r="B18" s="18" t="s">
        <v>20</v>
      </c>
      <c r="C18" s="34">
        <v>4</v>
      </c>
      <c r="D18" s="34"/>
      <c r="E18" s="28"/>
      <c r="F18" s="29"/>
    </row>
    <row r="19" spans="1:6" ht="53.25" customHeight="1">
      <c r="A19" s="1" t="s">
        <v>22</v>
      </c>
      <c r="B19" s="19" t="s">
        <v>80</v>
      </c>
      <c r="C19" s="34">
        <v>104202</v>
      </c>
      <c r="D19" s="35">
        <v>70800</v>
      </c>
      <c r="E19" s="10">
        <f t="shared" si="0"/>
        <v>67.94495307191801</v>
      </c>
      <c r="F19" s="11">
        <f t="shared" si="1"/>
        <v>-33402</v>
      </c>
    </row>
    <row r="20" spans="1:6" ht="30" customHeight="1">
      <c r="A20" s="5"/>
      <c r="B20" s="18" t="s">
        <v>114</v>
      </c>
      <c r="C20" s="34">
        <v>56002.31</v>
      </c>
      <c r="D20" s="34">
        <v>40278</v>
      </c>
      <c r="E20" s="10">
        <f t="shared" si="0"/>
        <v>71.92203321612983</v>
      </c>
      <c r="F20" s="11">
        <f t="shared" si="1"/>
        <v>-15724.309999999998</v>
      </c>
    </row>
    <row r="21" spans="1:6" ht="30" customHeight="1">
      <c r="A21" s="1"/>
      <c r="B21" s="18" t="s">
        <v>19</v>
      </c>
      <c r="C21" s="36" t="s">
        <v>125</v>
      </c>
      <c r="D21" s="34"/>
      <c r="E21" s="10"/>
      <c r="F21" s="11"/>
    </row>
    <row r="22" spans="1:6" ht="45.75" customHeight="1">
      <c r="A22" s="1"/>
      <c r="B22" s="18" t="s">
        <v>20</v>
      </c>
      <c r="C22" s="36" t="s">
        <v>127</v>
      </c>
      <c r="D22" s="34"/>
      <c r="E22" s="10"/>
      <c r="F22" s="11"/>
    </row>
    <row r="23" spans="1:6" ht="45.75" customHeight="1">
      <c r="A23" s="1" t="s">
        <v>117</v>
      </c>
      <c r="B23" s="18" t="s">
        <v>118</v>
      </c>
      <c r="C23" s="34">
        <v>0</v>
      </c>
      <c r="D23" s="34">
        <v>0</v>
      </c>
      <c r="E23" s="10">
        <v>0</v>
      </c>
      <c r="F23" s="11">
        <f>D23-C23</f>
        <v>0</v>
      </c>
    </row>
    <row r="24" spans="1:6" ht="76.5" customHeight="1">
      <c r="A24" s="12" t="s">
        <v>23</v>
      </c>
      <c r="B24" s="18" t="s">
        <v>81</v>
      </c>
      <c r="C24" s="34">
        <v>27041.1</v>
      </c>
      <c r="D24" s="34">
        <v>17561</v>
      </c>
      <c r="E24" s="10">
        <f t="shared" si="0"/>
        <v>64.94188476060516</v>
      </c>
      <c r="F24" s="11">
        <f t="shared" si="1"/>
        <v>-9480.099999999999</v>
      </c>
    </row>
    <row r="25" spans="1:6" ht="31.5" customHeight="1">
      <c r="A25" s="5"/>
      <c r="B25" s="18" t="s">
        <v>114</v>
      </c>
      <c r="C25" s="34">
        <v>15651</v>
      </c>
      <c r="D25" s="34">
        <v>11097</v>
      </c>
      <c r="E25" s="10">
        <f t="shared" si="0"/>
        <v>70.90281771132835</v>
      </c>
      <c r="F25" s="11">
        <f t="shared" si="1"/>
        <v>-4554</v>
      </c>
    </row>
    <row r="26" spans="1:6" ht="45" customHeight="1">
      <c r="A26" s="1"/>
      <c r="B26" s="18" t="s">
        <v>116</v>
      </c>
      <c r="C26" s="34">
        <v>52</v>
      </c>
      <c r="D26" s="34"/>
      <c r="E26" s="10"/>
      <c r="F26" s="11"/>
    </row>
    <row r="27" spans="1:6" ht="48.75" customHeight="1">
      <c r="A27" s="1"/>
      <c r="B27" s="18" t="s">
        <v>20</v>
      </c>
      <c r="C27" s="34">
        <v>5</v>
      </c>
      <c r="D27" s="34"/>
      <c r="E27" s="10"/>
      <c r="F27" s="11"/>
    </row>
    <row r="28" spans="1:6" ht="31.5" customHeight="1">
      <c r="A28" s="12" t="s">
        <v>24</v>
      </c>
      <c r="B28" s="20" t="s">
        <v>25</v>
      </c>
      <c r="C28" s="34">
        <v>2122</v>
      </c>
      <c r="D28" s="34">
        <v>1710</v>
      </c>
      <c r="E28" s="10">
        <f t="shared" si="0"/>
        <v>80.58435438265788</v>
      </c>
      <c r="F28" s="11">
        <f t="shared" si="1"/>
        <v>-412</v>
      </c>
    </row>
    <row r="29" spans="1:6" ht="30" customHeight="1">
      <c r="A29" s="5"/>
      <c r="B29" s="18" t="s">
        <v>114</v>
      </c>
      <c r="C29" s="34">
        <v>774</v>
      </c>
      <c r="D29" s="34">
        <v>543</v>
      </c>
      <c r="E29" s="10">
        <f t="shared" si="0"/>
        <v>70.15503875968993</v>
      </c>
      <c r="F29" s="11">
        <f t="shared" si="1"/>
        <v>-231</v>
      </c>
    </row>
    <row r="30" spans="1:6" ht="46.5" customHeight="1">
      <c r="A30" s="1"/>
      <c r="B30" s="18" t="s">
        <v>116</v>
      </c>
      <c r="C30" s="34">
        <v>3</v>
      </c>
      <c r="D30" s="34"/>
      <c r="E30" s="28"/>
      <c r="F30" s="29"/>
    </row>
    <row r="31" spans="1:6" ht="29.25" customHeight="1">
      <c r="A31" s="1" t="s">
        <v>74</v>
      </c>
      <c r="B31" s="18" t="s">
        <v>26</v>
      </c>
      <c r="C31" s="45">
        <v>2689</v>
      </c>
      <c r="D31" s="34">
        <v>0</v>
      </c>
      <c r="E31" s="10">
        <f t="shared" si="0"/>
        <v>0</v>
      </c>
      <c r="F31" s="11">
        <f t="shared" si="1"/>
        <v>-2689</v>
      </c>
    </row>
    <row r="32" spans="1:6" ht="30">
      <c r="A32" s="12" t="s">
        <v>99</v>
      </c>
      <c r="B32" s="20" t="s">
        <v>83</v>
      </c>
      <c r="C32" s="34">
        <v>20068</v>
      </c>
      <c r="D32" s="34">
        <v>13343</v>
      </c>
      <c r="E32" s="10">
        <f t="shared" si="0"/>
        <v>66.48893761211879</v>
      </c>
      <c r="F32" s="11">
        <f t="shared" si="1"/>
        <v>-6725</v>
      </c>
    </row>
    <row r="33" spans="1:6" ht="27.75" customHeight="1">
      <c r="A33" s="12"/>
      <c r="B33" s="18" t="s">
        <v>114</v>
      </c>
      <c r="C33" s="34">
        <v>11823.87</v>
      </c>
      <c r="D33" s="34">
        <v>8131</v>
      </c>
      <c r="E33" s="10">
        <f t="shared" si="0"/>
        <v>68.7676708218206</v>
      </c>
      <c r="F33" s="11">
        <f t="shared" si="1"/>
        <v>-3692.870000000001</v>
      </c>
    </row>
    <row r="34" spans="1:6" ht="30.75" customHeight="1">
      <c r="A34" s="1"/>
      <c r="B34" s="18" t="s">
        <v>19</v>
      </c>
      <c r="C34" s="34">
        <v>43</v>
      </c>
      <c r="D34" s="34"/>
      <c r="E34" s="28"/>
      <c r="F34" s="29"/>
    </row>
    <row r="35" spans="1:6" ht="45" customHeight="1">
      <c r="A35" s="1"/>
      <c r="B35" s="18" t="s">
        <v>20</v>
      </c>
      <c r="C35" s="34">
        <v>3</v>
      </c>
      <c r="D35" s="34"/>
      <c r="E35" s="28"/>
      <c r="F35" s="29"/>
    </row>
    <row r="36" spans="1:6" ht="45" customHeight="1">
      <c r="A36" s="13" t="s">
        <v>27</v>
      </c>
      <c r="B36" s="21" t="s">
        <v>28</v>
      </c>
      <c r="C36" s="33">
        <f>C37+C38+C39+C40</f>
        <v>50442</v>
      </c>
      <c r="D36" s="33">
        <f>D37+D38+D39+D40</f>
        <v>20872</v>
      </c>
      <c r="E36" s="8">
        <f t="shared" si="0"/>
        <v>41.37821656556044</v>
      </c>
      <c r="F36" s="9">
        <f t="shared" si="1"/>
        <v>-29570</v>
      </c>
    </row>
    <row r="37" spans="1:6" ht="15">
      <c r="A37" s="12" t="s">
        <v>29</v>
      </c>
      <c r="B37" s="23" t="s">
        <v>30</v>
      </c>
      <c r="C37" s="34">
        <v>0</v>
      </c>
      <c r="D37" s="34">
        <v>0</v>
      </c>
      <c r="E37" s="10">
        <v>0</v>
      </c>
      <c r="F37" s="11">
        <f>D37-C37</f>
        <v>0</v>
      </c>
    </row>
    <row r="38" spans="1:6" ht="15">
      <c r="A38" s="12" t="s">
        <v>110</v>
      </c>
      <c r="B38" s="23" t="s">
        <v>111</v>
      </c>
      <c r="C38" s="34">
        <v>9743</v>
      </c>
      <c r="D38" s="34">
        <v>6192</v>
      </c>
      <c r="E38" s="10">
        <f t="shared" si="0"/>
        <v>63.55332033254645</v>
      </c>
      <c r="F38" s="11">
        <f>D38-C38</f>
        <v>-3551</v>
      </c>
    </row>
    <row r="39" spans="1:6" ht="64.5" customHeight="1">
      <c r="A39" s="12" t="s">
        <v>31</v>
      </c>
      <c r="B39" s="23" t="s">
        <v>84</v>
      </c>
      <c r="C39" s="34">
        <v>18614</v>
      </c>
      <c r="D39" s="34">
        <v>13361</v>
      </c>
      <c r="E39" s="10">
        <f t="shared" si="0"/>
        <v>71.77930589878586</v>
      </c>
      <c r="F39" s="11">
        <f t="shared" si="1"/>
        <v>-5253</v>
      </c>
    </row>
    <row r="40" spans="1:6" ht="64.5" customHeight="1">
      <c r="A40" s="12" t="s">
        <v>128</v>
      </c>
      <c r="B40" s="23" t="s">
        <v>129</v>
      </c>
      <c r="C40" s="34">
        <v>22085</v>
      </c>
      <c r="D40" s="34">
        <v>1319</v>
      </c>
      <c r="E40" s="10">
        <f>D40/C40*100</f>
        <v>5.972379443060901</v>
      </c>
      <c r="F40" s="11">
        <f>D40-C40</f>
        <v>-20766</v>
      </c>
    </row>
    <row r="41" spans="1:6" ht="47.25" customHeight="1">
      <c r="A41" s="12"/>
      <c r="B41" s="18" t="s">
        <v>20</v>
      </c>
      <c r="C41" s="30">
        <v>11</v>
      </c>
      <c r="D41" s="30"/>
      <c r="E41" s="10"/>
      <c r="F41" s="11"/>
    </row>
    <row r="42" spans="1:6" ht="15" customHeight="1">
      <c r="A42" s="5" t="s">
        <v>32</v>
      </c>
      <c r="B42" s="21" t="s">
        <v>33</v>
      </c>
      <c r="C42" s="33">
        <f>C43+C44+C45+C48+C49+C50</f>
        <v>383740</v>
      </c>
      <c r="D42" s="33">
        <f>D43+D44+D45+D48+D49+D50</f>
        <v>223902</v>
      </c>
      <c r="E42" s="8">
        <f t="shared" si="0"/>
        <v>58.347318496898936</v>
      </c>
      <c r="F42" s="9">
        <f t="shared" si="1"/>
        <v>-159838</v>
      </c>
    </row>
    <row r="43" spans="1:6" ht="15" customHeight="1">
      <c r="A43" s="12" t="s">
        <v>97</v>
      </c>
      <c r="B43" s="23" t="s">
        <v>98</v>
      </c>
      <c r="C43" s="45">
        <v>0</v>
      </c>
      <c r="D43" s="34">
        <v>0</v>
      </c>
      <c r="E43" s="8">
        <v>0</v>
      </c>
      <c r="F43" s="9">
        <f t="shared" si="1"/>
        <v>0</v>
      </c>
    </row>
    <row r="44" spans="1:6" ht="14.25" customHeight="1">
      <c r="A44" s="12" t="s">
        <v>34</v>
      </c>
      <c r="B44" s="44" t="s">
        <v>90</v>
      </c>
      <c r="C44" s="34">
        <v>0</v>
      </c>
      <c r="D44" s="34">
        <v>0</v>
      </c>
      <c r="E44" s="10">
        <v>0</v>
      </c>
      <c r="F44" s="11">
        <v>0</v>
      </c>
    </row>
    <row r="45" spans="1:6" ht="30">
      <c r="A45" s="12" t="s">
        <v>35</v>
      </c>
      <c r="B45" s="23" t="s">
        <v>36</v>
      </c>
      <c r="C45" s="34">
        <v>8937</v>
      </c>
      <c r="D45" s="34">
        <v>8251</v>
      </c>
      <c r="E45" s="10">
        <f t="shared" si="0"/>
        <v>92.32404610048116</v>
      </c>
      <c r="F45" s="11">
        <f t="shared" si="1"/>
        <v>-686</v>
      </c>
    </row>
    <row r="46" spans="1:6" ht="28.5">
      <c r="A46" s="1"/>
      <c r="B46" s="18" t="s">
        <v>114</v>
      </c>
      <c r="C46" s="34">
        <v>908</v>
      </c>
      <c r="D46" s="34">
        <v>665</v>
      </c>
      <c r="E46" s="10">
        <f t="shared" si="0"/>
        <v>73.23788546255507</v>
      </c>
      <c r="F46" s="11">
        <f t="shared" si="1"/>
        <v>-243</v>
      </c>
    </row>
    <row r="47" spans="1:6" ht="30" customHeight="1">
      <c r="A47" s="1"/>
      <c r="B47" s="18" t="s">
        <v>19</v>
      </c>
      <c r="C47" s="34">
        <v>2</v>
      </c>
      <c r="D47" s="34"/>
      <c r="E47" s="28"/>
      <c r="F47" s="29"/>
    </row>
    <row r="48" spans="1:6" ht="15">
      <c r="A48" s="12" t="s">
        <v>37</v>
      </c>
      <c r="B48" s="20" t="s">
        <v>38</v>
      </c>
      <c r="C48" s="34">
        <v>162820</v>
      </c>
      <c r="D48" s="34">
        <v>109045</v>
      </c>
      <c r="E48" s="10">
        <f t="shared" si="0"/>
        <v>66.97273062277361</v>
      </c>
      <c r="F48" s="11">
        <f t="shared" si="1"/>
        <v>-53775</v>
      </c>
    </row>
    <row r="49" spans="1:6" ht="30">
      <c r="A49" s="12" t="s">
        <v>112</v>
      </c>
      <c r="B49" s="20" t="s">
        <v>113</v>
      </c>
      <c r="C49" s="46">
        <v>175887</v>
      </c>
      <c r="D49" s="46">
        <v>88587</v>
      </c>
      <c r="E49" s="10">
        <f t="shared" si="0"/>
        <v>50.36585989868495</v>
      </c>
      <c r="F49" s="11">
        <f t="shared" si="1"/>
        <v>-87300</v>
      </c>
    </row>
    <row r="50" spans="1:6" ht="30" customHeight="1">
      <c r="A50" s="14" t="s">
        <v>73</v>
      </c>
      <c r="B50" s="44" t="s">
        <v>92</v>
      </c>
      <c r="C50" s="34">
        <v>36096</v>
      </c>
      <c r="D50" s="34">
        <v>18019</v>
      </c>
      <c r="E50" s="10">
        <f t="shared" si="0"/>
        <v>49.91965868794326</v>
      </c>
      <c r="F50" s="11">
        <f t="shared" si="1"/>
        <v>-18077</v>
      </c>
    </row>
    <row r="51" spans="1:6" ht="29.25" customHeight="1">
      <c r="A51" s="1"/>
      <c r="B51" s="18" t="s">
        <v>114</v>
      </c>
      <c r="C51" s="34">
        <v>5138</v>
      </c>
      <c r="D51" s="34">
        <v>3553</v>
      </c>
      <c r="E51" s="10">
        <f t="shared" si="0"/>
        <v>69.15142078629816</v>
      </c>
      <c r="F51" s="11">
        <f t="shared" si="1"/>
        <v>-1585</v>
      </c>
    </row>
    <row r="52" spans="1:6" ht="30">
      <c r="A52" s="1"/>
      <c r="B52" s="18" t="s">
        <v>19</v>
      </c>
      <c r="C52" s="34">
        <v>20</v>
      </c>
      <c r="D52" s="34"/>
      <c r="E52" s="28"/>
      <c r="F52" s="29"/>
    </row>
    <row r="53" spans="1:6" ht="45">
      <c r="A53" s="1"/>
      <c r="B53" s="18" t="s">
        <v>20</v>
      </c>
      <c r="C53" s="34">
        <v>2</v>
      </c>
      <c r="D53" s="34"/>
      <c r="E53" s="28"/>
      <c r="F53" s="29"/>
    </row>
    <row r="54" spans="1:6" ht="31.5" customHeight="1">
      <c r="A54" s="5" t="s">
        <v>39</v>
      </c>
      <c r="B54" s="21" t="s">
        <v>96</v>
      </c>
      <c r="C54" s="33">
        <f>C55+C57+C59+C60</f>
        <v>390815</v>
      </c>
      <c r="D54" s="33">
        <f>D55+D57+D59+D60</f>
        <v>199259</v>
      </c>
      <c r="E54" s="8">
        <f>D54/C54*100</f>
        <v>50.98550465053798</v>
      </c>
      <c r="F54" s="9">
        <f>D54-C54</f>
        <v>-191556</v>
      </c>
    </row>
    <row r="55" spans="1:6" ht="15">
      <c r="A55" s="12" t="s">
        <v>40</v>
      </c>
      <c r="B55" s="20" t="s">
        <v>41</v>
      </c>
      <c r="C55" s="34">
        <v>155741</v>
      </c>
      <c r="D55" s="34">
        <v>83390</v>
      </c>
      <c r="E55" s="10">
        <f t="shared" si="0"/>
        <v>53.54402501589177</v>
      </c>
      <c r="F55" s="11">
        <f t="shared" si="1"/>
        <v>-72351</v>
      </c>
    </row>
    <row r="56" spans="1:6" ht="15">
      <c r="A56" s="12"/>
      <c r="B56" s="50" t="s">
        <v>124</v>
      </c>
      <c r="C56" s="34">
        <v>115943</v>
      </c>
      <c r="D56" s="34">
        <v>69839</v>
      </c>
      <c r="E56" s="10">
        <f t="shared" si="0"/>
        <v>60.235633026573396</v>
      </c>
      <c r="F56" s="11">
        <f t="shared" si="1"/>
        <v>-46104</v>
      </c>
    </row>
    <row r="57" spans="1:6" ht="15">
      <c r="A57" s="12" t="s">
        <v>42</v>
      </c>
      <c r="B57" s="20" t="s">
        <v>43</v>
      </c>
      <c r="C57" s="34">
        <v>155861</v>
      </c>
      <c r="D57" s="34">
        <v>57332</v>
      </c>
      <c r="E57" s="10">
        <f t="shared" si="0"/>
        <v>36.78405758977551</v>
      </c>
      <c r="F57" s="11">
        <f t="shared" si="1"/>
        <v>-98529</v>
      </c>
    </row>
    <row r="58" spans="1:6" ht="15">
      <c r="A58" s="12"/>
      <c r="B58" s="50" t="s">
        <v>124</v>
      </c>
      <c r="C58" s="34">
        <v>128464</v>
      </c>
      <c r="D58" s="34">
        <v>39607</v>
      </c>
      <c r="E58" s="10">
        <f t="shared" si="0"/>
        <v>30.831205629592727</v>
      </c>
      <c r="F58" s="11">
        <f t="shared" si="1"/>
        <v>-88857</v>
      </c>
    </row>
    <row r="59" spans="1:6" ht="15">
      <c r="A59" s="12" t="s">
        <v>75</v>
      </c>
      <c r="B59" s="20" t="s">
        <v>85</v>
      </c>
      <c r="C59" s="34">
        <v>66680</v>
      </c>
      <c r="D59" s="34">
        <v>49936</v>
      </c>
      <c r="E59" s="10">
        <f t="shared" si="0"/>
        <v>74.88902219556088</v>
      </c>
      <c r="F59" s="11">
        <f t="shared" si="1"/>
        <v>-16744</v>
      </c>
    </row>
    <row r="60" spans="1:6" ht="45">
      <c r="A60" s="15" t="s">
        <v>72</v>
      </c>
      <c r="B60" s="22" t="s">
        <v>93</v>
      </c>
      <c r="C60" s="34">
        <v>12533</v>
      </c>
      <c r="D60" s="34">
        <v>8601</v>
      </c>
      <c r="E60" s="10">
        <f t="shared" si="0"/>
        <v>68.62682518152079</v>
      </c>
      <c r="F60" s="11">
        <f t="shared" si="1"/>
        <v>-3932</v>
      </c>
    </row>
    <row r="61" spans="1:6" ht="28.5">
      <c r="A61" s="12"/>
      <c r="B61" s="18" t="s">
        <v>114</v>
      </c>
      <c r="C61" s="34">
        <v>7623</v>
      </c>
      <c r="D61" s="34">
        <v>5517</v>
      </c>
      <c r="E61" s="10">
        <f t="shared" si="0"/>
        <v>72.37308146399056</v>
      </c>
      <c r="F61" s="11">
        <f t="shared" si="1"/>
        <v>-2106</v>
      </c>
    </row>
    <row r="62" spans="1:6" ht="30" customHeight="1">
      <c r="A62" s="1"/>
      <c r="B62" s="18" t="s">
        <v>19</v>
      </c>
      <c r="C62" s="34">
        <v>2</v>
      </c>
      <c r="D62" s="34"/>
      <c r="E62" s="28"/>
      <c r="F62" s="29"/>
    </row>
    <row r="63" spans="1:6" ht="49.5" customHeight="1">
      <c r="A63" s="1"/>
      <c r="B63" s="18" t="s">
        <v>20</v>
      </c>
      <c r="C63" s="34">
        <v>29</v>
      </c>
      <c r="D63" s="34"/>
      <c r="E63" s="28"/>
      <c r="F63" s="29"/>
    </row>
    <row r="64" spans="1:6" ht="15">
      <c r="A64" s="5" t="s">
        <v>44</v>
      </c>
      <c r="B64" s="21" t="s">
        <v>45</v>
      </c>
      <c r="C64" s="33">
        <f>C65+C68+C71+C74</f>
        <v>2067239</v>
      </c>
      <c r="D64" s="33">
        <f>D65+D68+D71+D74</f>
        <v>1381672</v>
      </c>
      <c r="E64" s="8">
        <f t="shared" si="0"/>
        <v>66.83658735153507</v>
      </c>
      <c r="F64" s="9">
        <f t="shared" si="1"/>
        <v>-685567</v>
      </c>
    </row>
    <row r="65" spans="1:6" ht="15.75" customHeight="1">
      <c r="A65" s="12" t="s">
        <v>46</v>
      </c>
      <c r="B65" s="19" t="s">
        <v>47</v>
      </c>
      <c r="C65" s="34">
        <v>850854</v>
      </c>
      <c r="D65" s="34">
        <v>549291</v>
      </c>
      <c r="E65" s="10">
        <f t="shared" si="0"/>
        <v>64.55760917854298</v>
      </c>
      <c r="F65" s="11">
        <f t="shared" si="1"/>
        <v>-301563</v>
      </c>
    </row>
    <row r="66" spans="1:6" ht="18.75" customHeight="1" hidden="1">
      <c r="A66" s="12"/>
      <c r="B66" s="18" t="s">
        <v>18</v>
      </c>
      <c r="C66" s="34">
        <v>111556</v>
      </c>
      <c r="D66" s="34">
        <v>106757</v>
      </c>
      <c r="E66" s="10">
        <f t="shared" si="0"/>
        <v>95.6981247086665</v>
      </c>
      <c r="F66" s="11">
        <f t="shared" si="1"/>
        <v>-4799</v>
      </c>
    </row>
    <row r="67" spans="1:6" ht="47.25" customHeight="1" hidden="1">
      <c r="A67" s="1"/>
      <c r="B67" s="18" t="s">
        <v>20</v>
      </c>
      <c r="C67" s="34">
        <v>1531</v>
      </c>
      <c r="D67" s="34"/>
      <c r="E67" s="10"/>
      <c r="F67" s="11"/>
    </row>
    <row r="68" spans="1:6" ht="15">
      <c r="A68" s="36" t="s">
        <v>48</v>
      </c>
      <c r="B68" s="20" t="s">
        <v>49</v>
      </c>
      <c r="C68" s="34">
        <v>1119286</v>
      </c>
      <c r="D68" s="34">
        <v>794938</v>
      </c>
      <c r="E68" s="10">
        <f t="shared" si="0"/>
        <v>71.0218835936481</v>
      </c>
      <c r="F68" s="11">
        <f t="shared" si="1"/>
        <v>-324348</v>
      </c>
    </row>
    <row r="69" spans="1:6" ht="16.5" customHeight="1" hidden="1">
      <c r="A69" s="12"/>
      <c r="B69" s="18" t="s">
        <v>18</v>
      </c>
      <c r="C69" s="34">
        <v>202879</v>
      </c>
      <c r="D69" s="34">
        <v>197129</v>
      </c>
      <c r="E69" s="10">
        <f t="shared" si="0"/>
        <v>97.16579833299652</v>
      </c>
      <c r="F69" s="11">
        <f t="shared" si="1"/>
        <v>-5750</v>
      </c>
    </row>
    <row r="70" spans="1:6" ht="44.25" customHeight="1" hidden="1">
      <c r="A70" s="12"/>
      <c r="B70" s="18" t="s">
        <v>20</v>
      </c>
      <c r="C70" s="34">
        <v>1939</v>
      </c>
      <c r="D70" s="34"/>
      <c r="E70" s="10"/>
      <c r="F70" s="11"/>
    </row>
    <row r="71" spans="1:6" ht="25.5">
      <c r="A71" s="12" t="s">
        <v>50</v>
      </c>
      <c r="B71" s="19" t="s">
        <v>51</v>
      </c>
      <c r="C71" s="34">
        <v>32469</v>
      </c>
      <c r="D71" s="34">
        <v>14331</v>
      </c>
      <c r="E71" s="10">
        <f t="shared" si="0"/>
        <v>44.13748498567865</v>
      </c>
      <c r="F71" s="11">
        <f t="shared" si="1"/>
        <v>-18138</v>
      </c>
    </row>
    <row r="72" spans="1:6" ht="18.75" customHeight="1" hidden="1">
      <c r="A72" s="12"/>
      <c r="B72" s="18" t="s">
        <v>18</v>
      </c>
      <c r="C72" s="34">
        <v>0</v>
      </c>
      <c r="D72" s="34">
        <v>0</v>
      </c>
      <c r="E72" s="10">
        <v>0</v>
      </c>
      <c r="F72" s="11">
        <f t="shared" si="1"/>
        <v>0</v>
      </c>
    </row>
    <row r="73" spans="1:6" ht="49.5" customHeight="1" hidden="1">
      <c r="A73" s="12"/>
      <c r="B73" s="18" t="s">
        <v>20</v>
      </c>
      <c r="C73" s="34">
        <v>0</v>
      </c>
      <c r="D73" s="34"/>
      <c r="E73" s="10"/>
      <c r="F73" s="11"/>
    </row>
    <row r="74" spans="1:6" ht="25.5" customHeight="1">
      <c r="A74" s="36" t="s">
        <v>52</v>
      </c>
      <c r="B74" s="19" t="s">
        <v>53</v>
      </c>
      <c r="C74" s="34">
        <v>64630</v>
      </c>
      <c r="D74" s="34">
        <v>23112</v>
      </c>
      <c r="E74" s="10">
        <f t="shared" si="0"/>
        <v>35.760482747949865</v>
      </c>
      <c r="F74" s="11">
        <f t="shared" si="1"/>
        <v>-41518</v>
      </c>
    </row>
    <row r="75" spans="1:6" ht="29.25" customHeight="1">
      <c r="A75" s="12"/>
      <c r="B75" s="18" t="s">
        <v>114</v>
      </c>
      <c r="C75" s="34">
        <v>10861</v>
      </c>
      <c r="D75" s="34">
        <v>6836</v>
      </c>
      <c r="E75" s="10">
        <f t="shared" si="0"/>
        <v>62.940797348310475</v>
      </c>
      <c r="F75" s="11">
        <f t="shared" si="1"/>
        <v>-4025</v>
      </c>
    </row>
    <row r="76" spans="1:6" ht="30" customHeight="1">
      <c r="A76" s="12"/>
      <c r="B76" s="18" t="s">
        <v>19</v>
      </c>
      <c r="C76" s="34">
        <v>18</v>
      </c>
      <c r="D76" s="34"/>
      <c r="E76" s="10"/>
      <c r="F76" s="11"/>
    </row>
    <row r="77" spans="1:6" ht="48" customHeight="1">
      <c r="A77" s="12"/>
      <c r="B77" s="18" t="s">
        <v>20</v>
      </c>
      <c r="C77" s="34">
        <v>35</v>
      </c>
      <c r="D77" s="34"/>
      <c r="E77" s="10"/>
      <c r="F77" s="11"/>
    </row>
    <row r="78" spans="1:6" ht="32.25" customHeight="1">
      <c r="A78" s="13" t="s">
        <v>54</v>
      </c>
      <c r="B78" s="21" t="s">
        <v>55</v>
      </c>
      <c r="C78" s="33">
        <f>C79+C82</f>
        <v>60847</v>
      </c>
      <c r="D78" s="32">
        <f>D79+D82</f>
        <v>42858</v>
      </c>
      <c r="E78" s="8">
        <f t="shared" si="0"/>
        <v>70.43568294246224</v>
      </c>
      <c r="F78" s="9">
        <f t="shared" si="1"/>
        <v>-17989</v>
      </c>
    </row>
    <row r="79" spans="1:6" ht="15">
      <c r="A79" s="12" t="s">
        <v>56</v>
      </c>
      <c r="B79" s="23" t="s">
        <v>57</v>
      </c>
      <c r="C79" s="37">
        <v>54632</v>
      </c>
      <c r="D79" s="37">
        <v>38561</v>
      </c>
      <c r="E79" s="10">
        <f t="shared" si="0"/>
        <v>70.58317469614877</v>
      </c>
      <c r="F79" s="11">
        <f t="shared" si="1"/>
        <v>-16071</v>
      </c>
    </row>
    <row r="80" spans="1:6" ht="27.75" customHeight="1" hidden="1">
      <c r="A80" s="12"/>
      <c r="B80" s="18" t="s">
        <v>18</v>
      </c>
      <c r="C80" s="37">
        <v>15347</v>
      </c>
      <c r="D80" s="36" t="s">
        <v>109</v>
      </c>
      <c r="E80" s="10">
        <f t="shared" si="0"/>
        <v>99.9869681370952</v>
      </c>
      <c r="F80" s="11">
        <f aca="true" t="shared" si="2" ref="F80:F115">D80-C80</f>
        <v>-2</v>
      </c>
    </row>
    <row r="81" spans="1:6" ht="45.75" customHeight="1" hidden="1">
      <c r="A81" s="12"/>
      <c r="B81" s="18" t="s">
        <v>20</v>
      </c>
      <c r="C81" s="37">
        <v>0</v>
      </c>
      <c r="D81" s="36"/>
      <c r="E81" s="10"/>
      <c r="F81" s="11"/>
    </row>
    <row r="82" spans="1:6" ht="63" customHeight="1">
      <c r="A82" s="12" t="s">
        <v>58</v>
      </c>
      <c r="B82" s="20" t="s">
        <v>59</v>
      </c>
      <c r="C82" s="30">
        <v>6215</v>
      </c>
      <c r="D82" s="30">
        <v>4297</v>
      </c>
      <c r="E82" s="10">
        <f t="shared" si="0"/>
        <v>69.13917940466612</v>
      </c>
      <c r="F82" s="11">
        <f t="shared" si="2"/>
        <v>-1918</v>
      </c>
    </row>
    <row r="83" spans="1:6" ht="23.25" customHeight="1">
      <c r="A83" s="12"/>
      <c r="B83" s="50" t="s">
        <v>124</v>
      </c>
      <c r="C83" s="30">
        <v>0</v>
      </c>
      <c r="D83" s="30">
        <v>0</v>
      </c>
      <c r="E83" s="10">
        <v>0</v>
      </c>
      <c r="F83" s="11">
        <f t="shared" si="2"/>
        <v>0</v>
      </c>
    </row>
    <row r="84" spans="1:6" ht="32.25" customHeight="1">
      <c r="A84" s="12"/>
      <c r="B84" s="18" t="s">
        <v>114</v>
      </c>
      <c r="C84" s="30">
        <v>4182</v>
      </c>
      <c r="D84" s="30">
        <v>3027</v>
      </c>
      <c r="E84" s="10">
        <f t="shared" si="0"/>
        <v>72.3816355810617</v>
      </c>
      <c r="F84" s="11">
        <f t="shared" si="2"/>
        <v>-1155</v>
      </c>
    </row>
    <row r="85" spans="1:6" ht="31.5" customHeight="1">
      <c r="A85" s="12"/>
      <c r="B85" s="18" t="s">
        <v>19</v>
      </c>
      <c r="C85" s="30">
        <v>4</v>
      </c>
      <c r="D85" s="30"/>
      <c r="E85" s="28"/>
      <c r="F85" s="29"/>
    </row>
    <row r="86" spans="1:6" ht="46.5" customHeight="1">
      <c r="A86" s="12"/>
      <c r="B86" s="18" t="s">
        <v>20</v>
      </c>
      <c r="C86" s="30">
        <v>19</v>
      </c>
      <c r="D86" s="30"/>
      <c r="E86" s="28"/>
      <c r="F86" s="29"/>
    </row>
    <row r="87" spans="1:6" ht="30" customHeight="1">
      <c r="A87" s="13" t="s">
        <v>60</v>
      </c>
      <c r="B87" s="21" t="s">
        <v>94</v>
      </c>
      <c r="C87" s="38">
        <f>C88+C91+C94+C97+C100+C103</f>
        <v>48894</v>
      </c>
      <c r="D87" s="38">
        <f>D88+D91+D94+D97+D100+D103</f>
        <v>35424</v>
      </c>
      <c r="E87" s="8">
        <f t="shared" si="0"/>
        <v>72.45060743649528</v>
      </c>
      <c r="F87" s="9">
        <f t="shared" si="2"/>
        <v>-13470</v>
      </c>
    </row>
    <row r="88" spans="1:6" ht="30">
      <c r="A88" s="12" t="s">
        <v>61</v>
      </c>
      <c r="B88" s="23" t="s">
        <v>86</v>
      </c>
      <c r="C88" s="30">
        <v>5403</v>
      </c>
      <c r="D88" s="30">
        <v>4791</v>
      </c>
      <c r="E88" s="10">
        <f t="shared" si="0"/>
        <v>88.6729594669628</v>
      </c>
      <c r="F88" s="11">
        <f t="shared" si="2"/>
        <v>-612</v>
      </c>
    </row>
    <row r="89" spans="1:6" ht="24.75" customHeight="1" hidden="1">
      <c r="A89" s="12"/>
      <c r="B89" s="18" t="s">
        <v>18</v>
      </c>
      <c r="C89" s="30">
        <v>12116</v>
      </c>
      <c r="D89" s="30">
        <v>12116</v>
      </c>
      <c r="E89" s="10">
        <f t="shared" si="0"/>
        <v>100</v>
      </c>
      <c r="F89" s="11">
        <f t="shared" si="2"/>
        <v>0</v>
      </c>
    </row>
    <row r="90" spans="1:6" ht="48.75" customHeight="1" hidden="1">
      <c r="A90" s="12"/>
      <c r="B90" s="18" t="s">
        <v>20</v>
      </c>
      <c r="C90" s="30">
        <v>0</v>
      </c>
      <c r="D90" s="30"/>
      <c r="E90" s="10"/>
      <c r="F90" s="11"/>
    </row>
    <row r="91" spans="1:6" ht="15">
      <c r="A91" s="12" t="s">
        <v>62</v>
      </c>
      <c r="B91" s="19" t="s">
        <v>87</v>
      </c>
      <c r="C91" s="30">
        <v>32763</v>
      </c>
      <c r="D91" s="30">
        <v>25094</v>
      </c>
      <c r="E91" s="10">
        <f t="shared" si="0"/>
        <v>76.59249763452675</v>
      </c>
      <c r="F91" s="11">
        <f t="shared" si="2"/>
        <v>-7669</v>
      </c>
    </row>
    <row r="92" spans="1:6" ht="15" hidden="1">
      <c r="A92" s="12"/>
      <c r="B92" s="18" t="s">
        <v>18</v>
      </c>
      <c r="C92" s="30">
        <v>15318</v>
      </c>
      <c r="D92" s="30">
        <v>15223</v>
      </c>
      <c r="E92" s="10">
        <f t="shared" si="0"/>
        <v>99.37981459720591</v>
      </c>
      <c r="F92" s="11">
        <f t="shared" si="2"/>
        <v>-95</v>
      </c>
    </row>
    <row r="93" spans="1:6" ht="43.5" customHeight="1" hidden="1">
      <c r="A93" s="12"/>
      <c r="B93" s="18" t="s">
        <v>20</v>
      </c>
      <c r="C93" s="30">
        <v>0</v>
      </c>
      <c r="D93" s="30"/>
      <c r="E93" s="10"/>
      <c r="F93" s="11"/>
    </row>
    <row r="94" spans="1:6" ht="30">
      <c r="A94" s="12" t="s">
        <v>76</v>
      </c>
      <c r="B94" s="24" t="s">
        <v>91</v>
      </c>
      <c r="C94" s="30">
        <v>0</v>
      </c>
      <c r="D94" s="30">
        <v>0</v>
      </c>
      <c r="E94" s="10"/>
      <c r="F94" s="11">
        <f t="shared" si="2"/>
        <v>0</v>
      </c>
    </row>
    <row r="95" spans="1:6" ht="15" hidden="1">
      <c r="A95" s="12"/>
      <c r="B95" s="18" t="s">
        <v>18</v>
      </c>
      <c r="C95" s="30">
        <v>37</v>
      </c>
      <c r="D95" s="30">
        <v>37</v>
      </c>
      <c r="E95" s="10">
        <f t="shared" si="0"/>
        <v>100</v>
      </c>
      <c r="F95" s="11">
        <f t="shared" si="2"/>
        <v>0</v>
      </c>
    </row>
    <row r="96" spans="1:6" ht="45" hidden="1">
      <c r="A96" s="12"/>
      <c r="B96" s="18" t="s">
        <v>20</v>
      </c>
      <c r="C96" s="30">
        <v>0</v>
      </c>
      <c r="D96" s="30"/>
      <c r="E96" s="10"/>
      <c r="F96" s="11"/>
    </row>
    <row r="97" spans="1:6" ht="19.5" customHeight="1">
      <c r="A97" s="12" t="s">
        <v>63</v>
      </c>
      <c r="B97" s="23" t="s">
        <v>95</v>
      </c>
      <c r="C97" s="30">
        <v>0</v>
      </c>
      <c r="D97" s="30">
        <v>0</v>
      </c>
      <c r="E97" s="10">
        <v>0</v>
      </c>
      <c r="F97" s="11">
        <f t="shared" si="2"/>
        <v>0</v>
      </c>
    </row>
    <row r="98" spans="1:6" ht="17.25" customHeight="1" hidden="1">
      <c r="A98" s="12"/>
      <c r="B98" s="18" t="s">
        <v>18</v>
      </c>
      <c r="C98" s="30">
        <v>28079</v>
      </c>
      <c r="D98" s="30">
        <v>24547</v>
      </c>
      <c r="E98" s="10">
        <f t="shared" si="0"/>
        <v>87.42120445884825</v>
      </c>
      <c r="F98" s="11">
        <f t="shared" si="2"/>
        <v>-3532</v>
      </c>
    </row>
    <row r="99" spans="1:6" ht="43.5" customHeight="1" hidden="1">
      <c r="A99" s="12"/>
      <c r="B99" s="18" t="s">
        <v>20</v>
      </c>
      <c r="C99" s="30">
        <v>0</v>
      </c>
      <c r="D99" s="30"/>
      <c r="E99" s="28"/>
      <c r="F99" s="29"/>
    </row>
    <row r="100" spans="1:6" ht="51.75" customHeight="1">
      <c r="A100" s="12" t="s">
        <v>77</v>
      </c>
      <c r="B100" s="25" t="s">
        <v>100</v>
      </c>
      <c r="C100" s="30">
        <v>0</v>
      </c>
      <c r="D100" s="30">
        <v>0</v>
      </c>
      <c r="E100" s="10">
        <v>0</v>
      </c>
      <c r="F100" s="11">
        <f t="shared" si="2"/>
        <v>0</v>
      </c>
    </row>
    <row r="101" spans="1:6" ht="17.25" customHeight="1" hidden="1">
      <c r="A101" s="2"/>
      <c r="B101" s="18" t="s">
        <v>18</v>
      </c>
      <c r="C101" s="30">
        <v>0</v>
      </c>
      <c r="D101" s="30">
        <v>0</v>
      </c>
      <c r="E101" s="10"/>
      <c r="F101" s="11"/>
    </row>
    <row r="102" spans="1:6" ht="45" customHeight="1" hidden="1">
      <c r="A102" s="2"/>
      <c r="B102" s="18" t="s">
        <v>20</v>
      </c>
      <c r="C102" s="30">
        <v>0</v>
      </c>
      <c r="D102" s="30"/>
      <c r="E102" s="10"/>
      <c r="F102" s="11"/>
    </row>
    <row r="103" spans="1:6" ht="34.5" customHeight="1">
      <c r="A103" s="36" t="s">
        <v>102</v>
      </c>
      <c r="B103" s="25" t="s">
        <v>101</v>
      </c>
      <c r="C103" s="30">
        <v>10728</v>
      </c>
      <c r="D103" s="30">
        <v>5539</v>
      </c>
      <c r="E103" s="10">
        <f t="shared" si="0"/>
        <v>51.63124533929903</v>
      </c>
      <c r="F103" s="11">
        <f t="shared" si="2"/>
        <v>-5189</v>
      </c>
    </row>
    <row r="104" spans="1:6" ht="31.5" customHeight="1">
      <c r="A104" s="12"/>
      <c r="B104" s="18" t="s">
        <v>114</v>
      </c>
      <c r="C104" s="30">
        <v>5088</v>
      </c>
      <c r="D104" s="30">
        <v>3444</v>
      </c>
      <c r="E104" s="10">
        <f t="shared" si="0"/>
        <v>67.68867924528303</v>
      </c>
      <c r="F104" s="11">
        <f t="shared" si="2"/>
        <v>-1644</v>
      </c>
    </row>
    <row r="105" spans="1:6" ht="32.25" customHeight="1">
      <c r="A105" s="12"/>
      <c r="B105" s="18" t="s">
        <v>19</v>
      </c>
      <c r="C105" s="30">
        <v>5</v>
      </c>
      <c r="D105" s="30"/>
      <c r="E105" s="10"/>
      <c r="F105" s="11"/>
    </row>
    <row r="106" spans="1:6" ht="47.25" customHeight="1">
      <c r="A106" s="12"/>
      <c r="B106" s="18" t="s">
        <v>20</v>
      </c>
      <c r="C106" s="30">
        <v>15</v>
      </c>
      <c r="D106" s="30"/>
      <c r="E106" s="10"/>
      <c r="F106" s="11"/>
    </row>
    <row r="107" spans="1:6" ht="15">
      <c r="A107" s="13" t="s">
        <v>64</v>
      </c>
      <c r="B107" s="26" t="s">
        <v>65</v>
      </c>
      <c r="C107" s="38">
        <f>C108+C109+C112+C113+C114</f>
        <v>1195529</v>
      </c>
      <c r="D107" s="38">
        <f>D108+D109+D112+D113+D114</f>
        <v>873069</v>
      </c>
      <c r="E107" s="8">
        <f t="shared" si="0"/>
        <v>73.02783955888982</v>
      </c>
      <c r="F107" s="9">
        <f t="shared" si="2"/>
        <v>-322460</v>
      </c>
    </row>
    <row r="108" spans="1:6" ht="15">
      <c r="A108" s="12" t="s">
        <v>66</v>
      </c>
      <c r="B108" s="23" t="s">
        <v>67</v>
      </c>
      <c r="C108" s="30">
        <v>3254</v>
      </c>
      <c r="D108" s="30">
        <v>2181</v>
      </c>
      <c r="E108" s="10">
        <f t="shared" si="0"/>
        <v>67.02519975414874</v>
      </c>
      <c r="F108" s="11">
        <f t="shared" si="2"/>
        <v>-1073</v>
      </c>
    </row>
    <row r="109" spans="1:6" ht="30">
      <c r="A109" s="2">
        <v>1002</v>
      </c>
      <c r="B109" s="23" t="s">
        <v>68</v>
      </c>
      <c r="C109" s="30">
        <v>135090</v>
      </c>
      <c r="D109" s="30">
        <v>100534</v>
      </c>
      <c r="E109" s="10">
        <f t="shared" si="0"/>
        <v>74.42001628543935</v>
      </c>
      <c r="F109" s="11">
        <f t="shared" si="2"/>
        <v>-34556</v>
      </c>
    </row>
    <row r="110" spans="1:6" ht="17.25" customHeight="1" hidden="1">
      <c r="A110" s="2"/>
      <c r="B110" s="18" t="s">
        <v>18</v>
      </c>
      <c r="C110" s="30">
        <v>2676</v>
      </c>
      <c r="D110" s="30">
        <v>2676</v>
      </c>
      <c r="E110" s="10">
        <f t="shared" si="0"/>
        <v>100</v>
      </c>
      <c r="F110" s="11">
        <f t="shared" si="2"/>
        <v>0</v>
      </c>
    </row>
    <row r="111" spans="1:6" ht="45" customHeight="1" hidden="1">
      <c r="A111" s="2"/>
      <c r="B111" s="18" t="s">
        <v>20</v>
      </c>
      <c r="C111" s="30">
        <v>0</v>
      </c>
      <c r="D111" s="30"/>
      <c r="E111" s="10"/>
      <c r="F111" s="11"/>
    </row>
    <row r="112" spans="1:6" ht="33" customHeight="1">
      <c r="A112" s="2">
        <v>1003</v>
      </c>
      <c r="B112" s="18" t="s">
        <v>69</v>
      </c>
      <c r="C112" s="30">
        <v>777135</v>
      </c>
      <c r="D112" s="30">
        <v>582276</v>
      </c>
      <c r="E112" s="10">
        <f t="shared" si="0"/>
        <v>74.92597811191106</v>
      </c>
      <c r="F112" s="11">
        <f t="shared" si="2"/>
        <v>-194859</v>
      </c>
    </row>
    <row r="113" spans="1:6" ht="18.75" customHeight="1">
      <c r="A113" s="2">
        <v>1004</v>
      </c>
      <c r="B113" s="18" t="s">
        <v>89</v>
      </c>
      <c r="C113" s="30">
        <v>228419</v>
      </c>
      <c r="D113" s="30">
        <v>159382</v>
      </c>
      <c r="E113" s="10">
        <f t="shared" si="0"/>
        <v>69.7761569746825</v>
      </c>
      <c r="F113" s="11">
        <f t="shared" si="2"/>
        <v>-69037</v>
      </c>
    </row>
    <row r="114" spans="1:6" ht="44.25" customHeight="1">
      <c r="A114" s="2">
        <v>1006</v>
      </c>
      <c r="B114" s="23" t="s">
        <v>70</v>
      </c>
      <c r="C114" s="30">
        <v>51631</v>
      </c>
      <c r="D114" s="30">
        <v>28696</v>
      </c>
      <c r="E114" s="10">
        <f t="shared" si="0"/>
        <v>55.57901260870407</v>
      </c>
      <c r="F114" s="11">
        <f t="shared" si="2"/>
        <v>-22935</v>
      </c>
    </row>
    <row r="115" spans="1:6" ht="28.5" customHeight="1">
      <c r="A115" s="2"/>
      <c r="B115" s="18" t="s">
        <v>114</v>
      </c>
      <c r="C115" s="30">
        <v>36534</v>
      </c>
      <c r="D115" s="30">
        <v>20573</v>
      </c>
      <c r="E115" s="10">
        <f t="shared" si="0"/>
        <v>56.31192861444134</v>
      </c>
      <c r="F115" s="11">
        <f t="shared" si="2"/>
        <v>-15961</v>
      </c>
    </row>
    <row r="116" spans="1:6" ht="31.5" customHeight="1">
      <c r="A116" s="2"/>
      <c r="B116" s="18" t="s">
        <v>19</v>
      </c>
      <c r="C116" s="30">
        <v>130</v>
      </c>
      <c r="D116" s="30"/>
      <c r="E116" s="10"/>
      <c r="F116" s="11"/>
    </row>
    <row r="117" spans="1:6" ht="48" customHeight="1">
      <c r="A117" s="2"/>
      <c r="B117" s="18" t="s">
        <v>20</v>
      </c>
      <c r="C117" s="30">
        <v>1</v>
      </c>
      <c r="D117" s="30"/>
      <c r="E117" s="10"/>
      <c r="F117" s="11"/>
    </row>
    <row r="118" spans="1:6" ht="17.25" customHeight="1">
      <c r="A118" s="41">
        <v>1100</v>
      </c>
      <c r="B118" s="42" t="s">
        <v>88</v>
      </c>
      <c r="C118" s="43">
        <f>C119+C121+C122+C123</f>
        <v>313734</v>
      </c>
      <c r="D118" s="43">
        <f>D119+D121+D122+D123</f>
        <v>177307</v>
      </c>
      <c r="E118" s="8">
        <f aca="true" t="shared" si="3" ref="E118:E124">D118/C118*100</f>
        <v>56.51507327863732</v>
      </c>
      <c r="F118" s="9">
        <f aca="true" t="shared" si="4" ref="F118:F124">D118-C118</f>
        <v>-136427</v>
      </c>
    </row>
    <row r="119" spans="1:6" ht="20.25" customHeight="1">
      <c r="A119" s="2">
        <v>1101</v>
      </c>
      <c r="B119" s="18" t="s">
        <v>103</v>
      </c>
      <c r="C119" s="30">
        <v>260107</v>
      </c>
      <c r="D119" s="30">
        <v>145352</v>
      </c>
      <c r="E119" s="10">
        <f t="shared" si="3"/>
        <v>55.88161794953616</v>
      </c>
      <c r="F119" s="11">
        <f t="shared" si="4"/>
        <v>-114755</v>
      </c>
    </row>
    <row r="120" spans="1:6" ht="20.25" customHeight="1">
      <c r="A120" s="2"/>
      <c r="B120" s="50" t="s">
        <v>124</v>
      </c>
      <c r="C120" s="30">
        <v>260107</v>
      </c>
      <c r="D120" s="30">
        <v>145352</v>
      </c>
      <c r="E120" s="10">
        <f t="shared" si="3"/>
        <v>55.88161794953616</v>
      </c>
      <c r="F120" s="11">
        <f t="shared" si="4"/>
        <v>-114755</v>
      </c>
    </row>
    <row r="121" spans="1:6" ht="20.25" customHeight="1">
      <c r="A121" s="2">
        <v>1102</v>
      </c>
      <c r="B121" s="18" t="s">
        <v>104</v>
      </c>
      <c r="C121" s="30">
        <v>33118</v>
      </c>
      <c r="D121" s="30">
        <v>26786</v>
      </c>
      <c r="E121" s="10">
        <f t="shared" si="3"/>
        <v>80.88048795217102</v>
      </c>
      <c r="F121" s="11">
        <f t="shared" si="4"/>
        <v>-6332</v>
      </c>
    </row>
    <row r="122" spans="1:6" ht="17.25" customHeight="1">
      <c r="A122" s="2">
        <v>1103</v>
      </c>
      <c r="B122" s="18" t="s">
        <v>105</v>
      </c>
      <c r="C122" s="30">
        <v>18000</v>
      </c>
      <c r="D122" s="30">
        <v>3500</v>
      </c>
      <c r="E122" s="10">
        <f t="shared" si="3"/>
        <v>19.444444444444446</v>
      </c>
      <c r="F122" s="11">
        <f t="shared" si="4"/>
        <v>-14500</v>
      </c>
    </row>
    <row r="123" spans="1:6" ht="37.5" customHeight="1">
      <c r="A123" s="2">
        <v>1105</v>
      </c>
      <c r="B123" s="18" t="s">
        <v>106</v>
      </c>
      <c r="C123" s="30">
        <v>2509</v>
      </c>
      <c r="D123" s="30">
        <v>1669</v>
      </c>
      <c r="E123" s="10">
        <f t="shared" si="3"/>
        <v>66.52052610601832</v>
      </c>
      <c r="F123" s="11">
        <f>D123-C123</f>
        <v>-840</v>
      </c>
    </row>
    <row r="124" spans="1:6" ht="31.5" customHeight="1">
      <c r="A124" s="2"/>
      <c r="B124" s="18" t="s">
        <v>114</v>
      </c>
      <c r="C124" s="30">
        <v>1791</v>
      </c>
      <c r="D124" s="30">
        <v>1209</v>
      </c>
      <c r="E124" s="10">
        <f t="shared" si="3"/>
        <v>67.50418760469012</v>
      </c>
      <c r="F124" s="11">
        <f t="shared" si="4"/>
        <v>-582</v>
      </c>
    </row>
    <row r="125" spans="1:6" ht="30.75" customHeight="1">
      <c r="A125" s="2"/>
      <c r="B125" s="18" t="s">
        <v>19</v>
      </c>
      <c r="C125" s="30">
        <v>5</v>
      </c>
      <c r="D125" s="30"/>
      <c r="E125" s="8"/>
      <c r="F125" s="9"/>
    </row>
    <row r="126" spans="1:6" ht="48" customHeight="1">
      <c r="A126" s="2"/>
      <c r="B126" s="18" t="s">
        <v>20</v>
      </c>
      <c r="C126" s="30">
        <v>0</v>
      </c>
      <c r="D126" s="30"/>
      <c r="E126" s="8"/>
      <c r="F126" s="9"/>
    </row>
    <row r="127" spans="1:6" ht="29.25" customHeight="1">
      <c r="A127" s="41">
        <v>1200</v>
      </c>
      <c r="B127" s="42" t="s">
        <v>107</v>
      </c>
      <c r="C127" s="43">
        <f>SUM(C128)</f>
        <v>1494</v>
      </c>
      <c r="D127" s="43">
        <f>SUM(D128)</f>
        <v>1482</v>
      </c>
      <c r="E127" s="8">
        <f>D127/C127*100</f>
        <v>99.19678714859438</v>
      </c>
      <c r="F127" s="9">
        <f>D127-C127</f>
        <v>-12</v>
      </c>
    </row>
    <row r="128" spans="1:6" ht="28.5" customHeight="1">
      <c r="A128" s="2">
        <v>1202</v>
      </c>
      <c r="B128" s="18" t="s">
        <v>108</v>
      </c>
      <c r="C128" s="30">
        <v>1494</v>
      </c>
      <c r="D128" s="30">
        <v>1482</v>
      </c>
      <c r="E128" s="10">
        <f>D128/C128*100</f>
        <v>99.19678714859438</v>
      </c>
      <c r="F128" s="11">
        <f>D128-C128</f>
        <v>-12</v>
      </c>
    </row>
    <row r="129" spans="1:6" ht="43.5" customHeight="1">
      <c r="A129" s="41">
        <v>1300</v>
      </c>
      <c r="B129" s="42" t="s">
        <v>82</v>
      </c>
      <c r="C129" s="43">
        <v>10266</v>
      </c>
      <c r="D129" s="43">
        <v>4374</v>
      </c>
      <c r="E129" s="8">
        <f>D129/C129*100</f>
        <v>42.60666277030976</v>
      </c>
      <c r="F129" s="9">
        <f>D129-C129</f>
        <v>-5892</v>
      </c>
    </row>
    <row r="130" spans="1:6" ht="15">
      <c r="A130" s="2"/>
      <c r="B130" s="21" t="s">
        <v>71</v>
      </c>
      <c r="C130" s="33">
        <f>C11+C36+C42+C54+C64+C78+C87+C107+C118+C127+C129</f>
        <v>4692077.1</v>
      </c>
      <c r="D130" s="33">
        <f>D11+D36+D42+D54+D64+D78+D87+D107+D118+D127+D129</f>
        <v>3073071</v>
      </c>
      <c r="E130" s="8">
        <f>D130/C130*100</f>
        <v>65.49489564014198</v>
      </c>
      <c r="F130" s="9">
        <f>D130-C130</f>
        <v>-1619006.0999999996</v>
      </c>
    </row>
    <row r="131" spans="1:6" ht="15">
      <c r="A131" s="55" t="s">
        <v>123</v>
      </c>
      <c r="B131" s="55"/>
      <c r="C131" s="55"/>
      <c r="D131" s="55"/>
      <c r="E131" s="55"/>
      <c r="F131" s="55"/>
    </row>
    <row r="132" spans="1:6" ht="45">
      <c r="A132" s="1" t="s">
        <v>0</v>
      </c>
      <c r="B132" s="1" t="s">
        <v>1</v>
      </c>
      <c r="C132" s="30" t="s">
        <v>2</v>
      </c>
      <c r="D132" s="31" t="s">
        <v>3</v>
      </c>
      <c r="E132" s="2" t="s">
        <v>4</v>
      </c>
      <c r="F132" s="2" t="s">
        <v>5</v>
      </c>
    </row>
    <row r="133" spans="1:6" ht="28.5">
      <c r="A133" s="47" t="s">
        <v>121</v>
      </c>
      <c r="B133" s="48" t="s">
        <v>122</v>
      </c>
      <c r="C133" s="49">
        <v>133485.3</v>
      </c>
      <c r="D133" s="49">
        <v>-155474</v>
      </c>
      <c r="E133" s="6">
        <f>D133/C133</f>
        <v>-1.1647275018297896</v>
      </c>
      <c r="F133" s="7">
        <f>D133-C133</f>
        <v>-288959.3</v>
      </c>
    </row>
  </sheetData>
  <sheetProtection/>
  <mergeCells count="4">
    <mergeCell ref="A1:F1"/>
    <mergeCell ref="A2:F2"/>
    <mergeCell ref="A8:F8"/>
    <mergeCell ref="A131:F13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2013-10-16T02:19:49Z</dcterms:modified>
  <cp:category/>
  <cp:version/>
  <cp:contentType/>
  <cp:contentStatus/>
</cp:coreProperties>
</file>