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Бюджет" sheetId="1" r:id="rId1"/>
  </sheets>
  <definedNames>
    <definedName name="_xlnm.Print_Titles" localSheetId="0">'Бюджет'!$4:$5</definedName>
  </definedNames>
  <calcPr fullCalcOnLoad="1"/>
</workbook>
</file>

<file path=xl/sharedStrings.xml><?xml version="1.0" encoding="utf-8"?>
<sst xmlns="http://schemas.openxmlformats.org/spreadsheetml/2006/main" count="316" uniqueCount="251">
  <si>
    <t>Сохранение стабильности в сфере межнациональных и этноконфессиональных отношений, повышение уровня толерантности и удовлетворения этнокультурных потребностей жителей города</t>
  </si>
  <si>
    <t>Основное мероприятие "Сохранение стабильности в сфере межнациональных и этноконфессиональных отношений, повышение уровня толерантности и удовлетворения этнокультурных потребностей жителей города"</t>
  </si>
  <si>
    <t>Подпрограмма «Профилактика экстремизма на территории муниципального образования "Город Орск" на 2019-2024 годы"</t>
  </si>
  <si>
    <t>Проведение социологического исследования по изучению состояния обстановки в сфере противодействия терроризму</t>
  </si>
  <si>
    <t>Основное мероприятие "Проведение социологического исследования по изучению состояния обстановки в сфере противодействия терроризму"</t>
  </si>
  <si>
    <t>Подпрограмма «Профилактика терроризма на территории муниципального образования "Город Орск" на 2019-2024 годы"</t>
  </si>
  <si>
    <t>Муниципальная программа "Профилактика терроризма и экстремизма на территории муниципального образования "Город Орск" на 2019-2024 годы"</t>
  </si>
  <si>
    <t>Муниципальная программа «Формирование современной городской среды на 2018-2024 годы»</t>
  </si>
  <si>
    <t>Материально-техническое обеспечение деятельности профессиональных спасательных служб и формирований</t>
  </si>
  <si>
    <t>Основное мероприятие "Обеспечение деятельности спасательных служб и формирований"</t>
  </si>
  <si>
    <t>Построение, развитие и содержание аппаратно-программного комплекса «Безопасный город»</t>
  </si>
  <si>
    <t>Основное мероприятие «Обеспечение деятельности аппаратно-программного комплекса «Безопасный город»</t>
  </si>
  <si>
    <t>Материально-техническое обеспечение деятельности служб защиты населения и территорий от чрезвычайных ситуаций и служб гражданской обороны</t>
  </si>
  <si>
    <t>Основное мероприятие "Обеспечение деятельности служб защиты населения и территорий от чрезвычайных ситуаций и служб гражданской обороны"</t>
  </si>
  <si>
    <t>Подпрограмма "Снижение рисков и смягчение последствий чрезвычайных ситуаций природного и техногенного характера в городе Орске на 2019-2024 годы"</t>
  </si>
  <si>
    <t>Муниципальная программа "Защита населения и территорий муниципального образования "Город Орск" от чрезвычайных ситуаций, обеспечение пожарной безопасности и безопасности людей на водных объектах на 2019-2024 годы"</t>
  </si>
  <si>
    <t>Осуществление переданных полномочий по обеспечению жильем социального найма отдельных категорий граждан в соответствии с законодательством Оренбургской области</t>
  </si>
  <si>
    <t>Основное мероприятие "Осуществление переданных полномочий по обеспечению жильем социального найма отдельных категорий граждан в соответствии с законодательством Оренбургской области"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</si>
  <si>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</si>
  <si>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</si>
  <si>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Основное мероприятие "Осуществление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</si>
  <si>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Подпрограмма "Обеспечение мер социальной поддержки отдельных категорий граждан в части обеспечения жилыми помещениями по договору социального найма и договору найма"</t>
  </si>
  <si>
    <t>Центральный аппарат</t>
  </si>
  <si>
    <t>Основное мероприятие "Создание организационных условий по осуществлению социальной политики в городе Орске"</t>
  </si>
  <si>
    <t>Проведение муниципальных акций и мероприятий социальной направленности</t>
  </si>
  <si>
    <t>Основное мероприятие "Организация проведения муниципальных акций и мероприятий социальной направленности"</t>
  </si>
  <si>
    <t>Предоставление муниципальных квот для поддержки детей из социально незащищенных семей на обучение, за счет средств городского бюджета в высших учебных заведениях</t>
  </si>
  <si>
    <t>Выплаты по оплате проезда детей при направлении на специальное лечение или консультацию государственными учреждениями здравоохранения, расположенными на территории г. Орска и оплате проживания сопровождающего лица</t>
  </si>
  <si>
    <t>Основное мероприятие "Обеспечение мер социальной поддержки отдельным категориям граждан города Орска"</t>
  </si>
  <si>
    <t>Доплата к пенсии муниципальных служащих</t>
  </si>
  <si>
    <t>Основное мероприятие "Предоставление социальных доплат к пенсиям муниципальных служащих"</t>
  </si>
  <si>
    <t>Социальная поддержка лиц, награжденных медалью "Материнство"</t>
  </si>
  <si>
    <t>Социальная поддержка лиц, удостоенных звания "Почетный гражданин города Орска"</t>
  </si>
  <si>
    <t>Основное мероприятие "Обеспечение мер социальной поддержки отдельных категорий граждан, награжденными почетными званиями и муниципальными наградами"</t>
  </si>
  <si>
    <t>Подпрограмма "Социальная политика города Орска"</t>
  </si>
  <si>
    <t>Муниципальная программа "Социальная политика города Орска на 2019-2024 годы"</t>
  </si>
  <si>
    <t>Обеспечение деятельности и оказания услуг в области градостроительства</t>
  </si>
  <si>
    <t>Основное мероприятие "Мероприятия по информационному и картографическому обеспечению градостроительной деятельности"</t>
  </si>
  <si>
    <t>Подпрограмма "Информационное и картографическое обеспечение градостроительной деятельности в 2019-2024 годах"</t>
  </si>
  <si>
    <t>Подпрограмма "Развитие системы градорегулирования муниципального образования "Город Орск" в 2019-2024 годах"</t>
  </si>
  <si>
    <t>Муниципальная программа "Развитие системы градорегулирования, информационное и картографическое обеспечение градостроительной деятельности муниципального образования "Город Орск" в 2019-2024 годах"</t>
  </si>
  <si>
    <t>Обеспечение деятельности по предоставлению государственных (муниципальных) услуг</t>
  </si>
  <si>
    <t>Проведение мероприятий по повышению эффективности муниципального управления</t>
  </si>
  <si>
    <t>Высшее должностное лицо муниципального образования</t>
  </si>
  <si>
    <t>Основное мероприятие "Организация и проведение мероприятий по повышению эффективности муниципального управления в городе Орске"</t>
  </si>
  <si>
    <t>Муниципальная программа "Повышение эффективности муниципального управления в городе Орске на 2019-2024 годы"</t>
  </si>
  <si>
    <t>Проведение мероприятий по предоставлению муниципальных услуг (работ) субъектам малого и среднего предпринимательства</t>
  </si>
  <si>
    <t>Проведение мероприятий по развитию малого и среднего предпринимательства</t>
  </si>
  <si>
    <t>Основное мероприятие "Организация мероприятий по развитию малого и среднего предпринимательства в городе Орске"</t>
  </si>
  <si>
    <t>Муниципальная программа "О развитии малого и среднего предпринимательства в городе Орске на 2019-2024 годы"</t>
  </si>
  <si>
    <t>Реализация мероприятий по обеспечению жильем молодых семей</t>
  </si>
  <si>
    <t>Реализация мероприятий подпрограммы "Обеспечение жильем молодых семей"</t>
  </si>
  <si>
    <t>Основное мероприятие "Поддержка молодых семей в решении жилищных проблем"</t>
  </si>
  <si>
    <t>Подпрограмма "Обеспечение жильем молодых семей в муниципальном образовании "Город Орск" на 2019-2024 годы"</t>
  </si>
  <si>
    <t>Создание условий для самореализации молодых людей, включая их в процессы социально-экономического, общественно-политического, патриотического и культурного развития общества</t>
  </si>
  <si>
    <t>Основное мероприятие "Организация и проведение мероприятий по обоснованной и целенаправленной занятости молодёжи"</t>
  </si>
  <si>
    <t>Подпрограмма "Поддержка талантливой молодежи города Орска на 2019-2024 годы"</t>
  </si>
  <si>
    <t>Муниципальная программа города Орска "Реализация молодежной политики в городе Орске на 2019-2024 годы"</t>
  </si>
  <si>
    <t>Обеспечение безопасности граждан и снижение уровня преступности на территории города, в том числе путем создания условий для деятельности народных дружин</t>
  </si>
  <si>
    <t>Основное мероприятие "Мероприятия, направленные на охрану общественного порядка на территории города Орска и создание условий для деятельности народных дружин"</t>
  </si>
  <si>
    <t>Подпрограмма "Профилактика правонарушений в городе Орске на 2019-2024 годы"</t>
  </si>
  <si>
    <t>Повышение эффективности профилактической работы, направленной на предупреждение возникновения и противодействие злоупотреблению наркотическими средствами и их незаконному обороту на территории города</t>
  </si>
  <si>
    <t>Основное мероприятие "Проведение комплекса мероприятий, направленных на предупреждение возникновения и противодействие злоупотреблению наркотическими средствами и их незаконному обороту на территории города"</t>
  </si>
  <si>
    <t>Подпрограмма "Комплексные меры противодействия злоупотреблению наркотиками и их незаконному обороту в городе Орске на 2019-2024 годы"</t>
  </si>
  <si>
    <t>Муниципальная программа "Здоровая молодежь - сильная молодежь" города Орска на 2019-2024 годы"</t>
  </si>
  <si>
    <t>Проведение работ по образованию земельных участков, постановке их на кадастровый учет и регистрация прав собственности</t>
  </si>
  <si>
    <t>Инвентаризация, оценка недвижимого имущества муниципальной собственности</t>
  </si>
  <si>
    <t>Основное мероприятие "Управление и распоряжение муниципальной собственностью"</t>
  </si>
  <si>
    <t>Основное мероприятие "Создание организационных условий для управления и распоряжения муниципальной собственностью"</t>
  </si>
  <si>
    <t>Подпрограмма "Эффективное управление и распоряжение муниципальной собственностью муниципального образования "Город Орск" в 2019-2024 годах"</t>
  </si>
  <si>
    <t>Осуществление мероприятий по повышению уровня технической оснащенности участников бюджетного процесса</t>
  </si>
  <si>
    <t>Основное мероприятие "Повышение качества управления финансами"</t>
  </si>
  <si>
    <t>Подпрограмма "Повышение эффективности бюджетных расходов города Орска"</t>
  </si>
  <si>
    <t>Процентные платежи по муниципальному долгу</t>
  </si>
  <si>
    <t>Основное мероприятие "Обслуживание муниципального долга"</t>
  </si>
  <si>
    <t>Основное мероприятие "Создание условий для осуществления бюджетного процесса"</t>
  </si>
  <si>
    <t>Подпрограмма "Организация и осуществление бюджетного процесса в городе Орске"</t>
  </si>
  <si>
    <t>Муниципальная программа "Эффективное управление и распоряжение муниципальной казной на 2019-2024 годы"</t>
  </si>
  <si>
    <t>Капитальные вложения в объекты муниципальной собственности</t>
  </si>
  <si>
    <t>Проведение мероприятий по оздоровлению экологической обстановки города</t>
  </si>
  <si>
    <t>Основное мероприятие "Мероприятие по оздоровлению экологической обстановки в городе Орске"</t>
  </si>
  <si>
    <t>Подпрограмма "Оздоровление экологической обстановки города Орска на 2019-2024 годы"</t>
  </si>
  <si>
    <t>Осуществление организации пассажирских перевозок</t>
  </si>
  <si>
    <t>Основное мероприятие "Обеспечение перевозок общественным пассажирским транспортом"</t>
  </si>
  <si>
    <t>Подпрограмма "Развитие муниципального общественного пассажирского транспорта на территории муниципального образования "Город Орск" на 2019-2024 годы"</t>
  </si>
  <si>
    <t>Мероприятия по повышению безопасности дорожного движения</t>
  </si>
  <si>
    <t>Основное мероприятие "Повышение безопасности дорожного движения"</t>
  </si>
  <si>
    <t>Подпрограмма "Повышение безопасности дорожного движения на территории города Орска на 2019-2024 годы"</t>
  </si>
  <si>
    <t>Обеспечение нормативно-правового и консультационно-методического регулирования программы</t>
  </si>
  <si>
    <t>Основное мероприятие "Создание организационных условий для осуществления мероприятий в сфере жилищно-коммунального хозяйства"</t>
  </si>
  <si>
    <t>Капитальный ремонт и ремонт автомобильных дорог общего пользования населенных пунктов</t>
  </si>
  <si>
    <t>Проведение мероприятий по содержанию и уходу за территориями кладбищ</t>
  </si>
  <si>
    <t>Проведение мероприятий по эвакуации умерших (погибших) с мест происшествий в учреждения, осуществляющие судебно-медицинскую экспертизу</t>
  </si>
  <si>
    <t>Проведение мероприятий связанных с обслуживанием посетителей в банях</t>
  </si>
  <si>
    <t>Ремонт и содержание автомобильных дорог общего пользования</t>
  </si>
  <si>
    <t>Проведение прочих мероприятий по благоустройству города</t>
  </si>
  <si>
    <t>Озеленение</t>
  </si>
  <si>
    <t>Уличное освещение</t>
  </si>
  <si>
    <t>Подпрограмма "Комплексное развитие объединенной дорожной сети г. Орска на 2019-2024 годы"</t>
  </si>
  <si>
    <t>Внесение взносов в фонд капитального ремонта</t>
  </si>
  <si>
    <t>Основное мероприятие "Проведение мероприятий по капитальному ремонту МКД"</t>
  </si>
  <si>
    <t>Подпрограмма "Проведение капитального ремонта многоквартирных домов города Орска на 2019-2024 годы"</t>
  </si>
  <si>
    <t>Основное мероприятие "Инвестиции в объекты капитального строительства муниципальной собственности"</t>
  </si>
  <si>
    <t>Муниципальная программа "Комфортные условия проживания в городе Орске на 2019–2024 годы"</t>
  </si>
  <si>
    <t>Деятельность спортивных школ</t>
  </si>
  <si>
    <t>Основное мероприятие "Совершенствование системы подготовки спортивного резерва и спорта высших достижений"</t>
  </si>
  <si>
    <t>Обеспечение деятельности по ведению бюджетного и бухгалтерского учета</t>
  </si>
  <si>
    <t>Основное мероприятие "Организация муниципального управления, способствующего развитию физической культуры, спорта и туризма"</t>
  </si>
  <si>
    <t>Организация и осуществление подготовки юношеских, молодежных, основного состава сборных команд и лучших спортсменов города по видам спорта, в том числе учебно-тренировочных сборов, для участия в официальных соревнованиях областного, регионального, всероссийского и международного уровня</t>
  </si>
  <si>
    <t>Обеспечение условий для развития на территории городского округа физической культуры и спорта</t>
  </si>
  <si>
    <t>Основное мероприятие "Обеспечение условий для развития на территории муниципального образования «Город Орск» физической культуры и спорта"</t>
  </si>
  <si>
    <t>Организация и проведение общегородских физкультурно-спортивных мероприятий, организация подготовки и участия спортсменов-участников соревнований в мероприятиях за пределами муниципального образования "Город Орск"</t>
  </si>
  <si>
    <t>Основное мероприятие "Организация и проведение общегородских физкультурно-спортивных мероприятий, организация подготовки и участия спортсменов-участников соревнований в мероприятиях за пределами муниципального образования "Город Орск"</t>
  </si>
  <si>
    <t>Муниципальная программа "Развитие физической культуры, спорта и туризма в городе Орске на 2019-2024 годы"</t>
  </si>
  <si>
    <t>Обеспечение сохранности, комплектования, учета архивных документов и их использования</t>
  </si>
  <si>
    <t>Основное мероприятие «Развитие архивного дела»</t>
  </si>
  <si>
    <t>Подпрограмма «Архивное дело»</t>
  </si>
  <si>
    <t>Обеспечение деятельности по ведению бюджетного, бухгалтерского и налогового учета</t>
  </si>
  <si>
    <t>Основное мероприятие "Организация муниципального управления в области культуры"</t>
  </si>
  <si>
    <t>Организация и проведение городских мероприятий и праздников</t>
  </si>
  <si>
    <t>Основное мероприятие "Организация и проведение городских мероприятий и праздников"</t>
  </si>
  <si>
    <t>Организация библиотечного обслуживания населения</t>
  </si>
  <si>
    <t>Основное мероприятие "Организация библиотечного обслуживания населения"</t>
  </si>
  <si>
    <t>Обеспечение доступа населения к музейным ценностям и сохранности музейного фонда</t>
  </si>
  <si>
    <t>Основное мероприятие "Обеспечение доступа населения к музейным ценностям и сохранности музейного фонда"</t>
  </si>
  <si>
    <t>Основное мероприятие "Организация культурно-досуговой деятельности, а также развитие местного традиционного народного художественного творчества, народных художественных промыслов"</t>
  </si>
  <si>
    <t>Подпрограмма "Организация культурного досуга населения города Орска с участием муниципальных учреждений культуры на 2019-2024 годы"</t>
  </si>
  <si>
    <t>Предоставление дополнительного образования детям в сфере культуры и искусства</t>
  </si>
  <si>
    <t>Основное мероприятие "Предоставление дополнительного образования детям в сфере культуры и искусства"</t>
  </si>
  <si>
    <t>Подпрограмма "Обучение детей в школах искусств и в детской художественной школе города Орска на 2019 - 2024 годы"</t>
  </si>
  <si>
    <t>Муниципальная программа "Культура города Орска на 2019-2024 годы"</t>
  </si>
  <si>
    <t>Осуществление переданных полномочий по содержанию ребенка в приемной семье, а также выплате вознаграждения, причитающегося приемному родителю</t>
  </si>
  <si>
    <t>Осуществление переданных полномочий по содержанию ребенка в семье опекуна</t>
  </si>
  <si>
    <t>Осуществление переданных полномочий по ведению списка подлежащих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</si>
  <si>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Осуществление переданных полномочий по организации и осуществлению деятельности по опеке и попечительству над несовершеннолетними</t>
  </si>
  <si>
    <t>Выплата единовременного пособия при всех формах устройства детей, лишенных родительского попечения, в семью</t>
  </si>
  <si>
    <t>Основное мероприятие "Выполнение государственных полномочий по организации и осуществлению деятельности по опеке и попечительству над несовершеннолетними"</t>
  </si>
  <si>
    <t>Подпрограмма "Защита прав детей, государственная поддержка детей-сирот и детей, оставшихся без попечения родителей"</t>
  </si>
  <si>
    <t>Осуществление переданных полномочий по финансовому обеспечению мероприятий по отдыху детей в каникулярное время</t>
  </si>
  <si>
    <t>Организация отдыха детей в лагерях дневного пребывания</t>
  </si>
  <si>
    <t>Основное мероприятие "Организация и проведение мероприятий в сфере отдыха детей"</t>
  </si>
  <si>
    <t>Подпрограмма "Организация отдыха детей в каникулярное время"</t>
  </si>
  <si>
    <t>Основное мероприятие "Методическое финансово-экономическое сопровождение образовательного процесса и управление системой образования"</t>
  </si>
  <si>
    <t>Подпрограмма "Обеспечение деятельности в сфере образования"</t>
  </si>
  <si>
    <t>Предоставление дополнительного образования детям</t>
  </si>
  <si>
    <t>Основное мероприятие "Развитие дополнительного образования"</t>
  </si>
  <si>
    <t>Подпрограмма "Развитие дополнительного образования детей"</t>
  </si>
  <si>
    <t>Основное мероприятие "Обеспечение мероприятий по организации питания учащихся в общеобразовательных организациях"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</si>
  <si>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а также дополнительного образования детей в муниципальных образовательных организациях</t>
  </si>
  <si>
    <t>Осуществление переданных полномочий по финансовому обеспечению получения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</si>
  <si>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Организация предоставления общего образования</t>
  </si>
  <si>
    <t>Основное мероприятие "Развитие общего образования"</t>
  </si>
  <si>
    <t>Подпрограмма "Развитие общего образования детей"</t>
  </si>
  <si>
    <t>Обучение детей-инвалидов в образовательных организациях, реализующих программу дошкольного образования, а также предоставление компенсации затрат родителей (законных представителей) на обучение детей-инвалидов на дому</t>
  </si>
  <si>
    <t>Основное мероприятие "Обеспечение обучения детей-инвалидов в образовательных организациях, реализующих программу дошкольного образования, а также предоставление компенсации затрат родителей (законных представителей) на обучение детей-инвалидов на дому"</t>
  </si>
  <si>
    <t>Осуществление переданных полномочий по выплате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</si>
  <si>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Основное мероприятие "Обеспечение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</si>
  <si>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детей в муниципальных образовательных организациях, реализующих образовательную программу дошкольного образования</t>
  </si>
  <si>
    <t>Организация предоставления дошкольного образования, включая присмотр и уход за детьми в муниципальных образовательных организациях, реализующих образовательную программу дошкольного образования</t>
  </si>
  <si>
    <t>Основное мероприятие "Развитие дошкольного образования"</t>
  </si>
  <si>
    <t>Подпрограмма "Развитие дошкольного образования детей"</t>
  </si>
  <si>
    <t>Муниципальная программа "Развитие образования в городе Орске в 2019-2024 годах"</t>
  </si>
  <si>
    <t>Наименование программы</t>
  </si>
  <si>
    <t>Бюджетные инвестиции в объекты капитального строительства муниципальной собственности - переселение граждан города Орска из аварийного жилищного фонда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</si>
  <si>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</si>
  <si>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Основное мероприятие "Поддержка отрасли культуры"</t>
  </si>
  <si>
    <t>Строительство объектов коммунальной инфраструктуры</t>
  </si>
  <si>
    <t>Администрирование мест захоронения</t>
  </si>
  <si>
    <t>Возмещение стоимости изымаемого недвижимого имущества в целях реализации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</si>
  <si>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</si>
  <si>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</si>
  <si>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Подпрограмма "Переселение граждан города Орска из аварийного жилищного фонда на 2019-2024 годы"</t>
  </si>
  <si>
    <t>Основное мероприятие "Переселение граждан из аварийных многоквартирных домов, признанных аварийными после 01.01.2017 года"</t>
  </si>
  <si>
    <t>Основное мероприятие "Содействие развитию сельскохозяйственного производства"</t>
  </si>
  <si>
    <t>Капитальные вложения в объекты муниципальной собственности (учреждения образования)</t>
  </si>
  <si>
    <t>Осуществление переданных полномочий по финансовому обеспечению бесплатным двухразовым питанием лиц с ограниченными возможностями здоровья, обучающихся в муниципальных общеобразовательных организациях, а также выплату ежемесячной денежной компенсации двухразового питания обучающимся с ограниченными возможностями здоровья, осваивающим программы начального общего, основного общего и среднего общего образования на дому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</si>
  <si>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</si>
  <si>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"Ежемесячное денежное вознаграждение за классное руководство педагогическим работникам муниципальных общеобразовательных организаций"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</si>
  <si>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</si>
  <si>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Организация культурно-досуговой деятельности, а также развитие местного традиционного народного художественного творчества, народных художественных промыслов</t>
  </si>
  <si>
    <t>Основное мероприятие "Поддержка одаренных детей, обучающихся в общеобразовательных организациях"</t>
  </si>
  <si>
    <t>Мероприятия по развитию интеллектуальных и творческих способностей детей, обучающихся в общеобразовательных организациях</t>
  </si>
  <si>
    <t>Основное мероприятие "Поддержка одаренных детей, обучающихся в организациях дополнительного образования"</t>
  </si>
  <si>
    <t>Мероприятия по развитию интеллектуальных и творческих способностей детей, обучающихся в организациях дополнительного образования</t>
  </si>
  <si>
    <t>Подпрограмма "Модернизация объектов коммунальной инфраструктуры города Орска на 2019-2024 годы"</t>
  </si>
  <si>
    <t>Содержание и обслуживание муниципального имущества</t>
  </si>
  <si>
    <t>Приведение в нормативное состояние автомобильных дорог городских агломераций</t>
  </si>
  <si>
    <t>Подпрограмма "Благоустройство территории города Орска на 2019-2024 годы"</t>
  </si>
  <si>
    <t>Основное мероприятие "Обеспечение реализации мероприятий по благоустройству муниципального образования "Город Орск"</t>
  </si>
  <si>
    <t>Выполнение отдельных государственных полномочий по защите населения от болезней, общих для человека и животных, в части сбора, утилизации и уничтожения биологических отходов</t>
  </si>
  <si>
    <t>Осуществление отдельных государственных полномочий в сфере обращения с животными без владельцев</t>
  </si>
  <si>
    <t>Обеспечение публикации нормативно-правовых актов и информационное освещение деятельности органов местного самоуправления</t>
  </si>
  <si>
    <t>Учреждения, осуществляющие деятельность по работе с обращениями граждан и в сфере делопроизводства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</si>
  <si>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(субвенции бюджетам городских округов и муниципальных районов)</t>
  </si>
  <si>
    <t>Учреждения, обеспечивающие содействие в сфере закупок товаров, работ, услуг</t>
  </si>
  <si>
    <t>Осуществление переданных полномочий по созданию и организации деятельности комиссий по делам несовершеннолетних и защите их прав</t>
  </si>
  <si>
    <t>Осуществление переданных полномочий по формированию торгового реестра</t>
  </si>
  <si>
    <t>Осуществление переданных полномочий по созданию и организации деятельности административных комиссий</t>
  </si>
  <si>
    <t>Основное мероприятие "Развитие системы градорегулирования муниципального образования "Город Орск" в 2019 - 2024 годах"</t>
  </si>
  <si>
    <t>Подпрограмма "Обеспечение безопасности населения и защита территории муниципального образования "Город Орск" от опасностей, возникающих при военных конфликтах или вследствие этих конфликтов, а также при возникновении чрезвычайных ситуаций природного и техногенного характера на 2019-2024 годы"</t>
  </si>
  <si>
    <t>Основное мероприятие "Благоустройство территорий города Орска в рамках реализации мероприятий регионального проекта "Формирование комфортной городской среды в Оренбургской области"</t>
  </si>
  <si>
    <t>Реализация мероприятий муниципальной программы "Формирование современной городской среды"</t>
  </si>
  <si>
    <t>Основное мероприятие "Благоустройство сельских территорий города Орска"</t>
  </si>
  <si>
    <t>Реализация мероприятий по развитию сельских территорий</t>
  </si>
  <si>
    <t xml:space="preserve">Обеспечение комплексного развития сельских территорий </t>
  </si>
  <si>
    <t xml:space="preserve">Отклонение </t>
  </si>
  <si>
    <t>сумма</t>
  </si>
  <si>
    <t>%</t>
  </si>
  <si>
    <t>Отклонение</t>
  </si>
  <si>
    <t>4=3-2</t>
  </si>
  <si>
    <t>5=3/2</t>
  </si>
  <si>
    <t>7=3-6</t>
  </si>
  <si>
    <t>рублей</t>
  </si>
  <si>
    <t xml:space="preserve">Исполнение бюджета города Орска по муниципальным программам на 01.04.2022 г.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</si>
  <si>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План на 2022 г.</t>
  </si>
  <si>
    <t>Факт на
01.04.2021 г.</t>
  </si>
  <si>
    <t>Оснащение образовательных учреждений в сфере культуры (детских школ искусств)</t>
  </si>
  <si>
    <t>Поддержка отрасли культуры</t>
  </si>
  <si>
    <t>Основное мероприятие "Реализация регионального проекта "Культурная среда"</t>
  </si>
  <si>
    <t>Создание модельных муниципальных библиотек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</si>
  <si>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</si>
  <si>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Основное мероприятие "Дорожная деятельность в отношении автомобильных дорог общего пользования местного значения в рамках реализации мероприятий регионального проекта "Региональная и местная дорожная сеть (Оренбургская область)"</t>
  </si>
  <si>
    <t>Приобретение коммунальной техники и оборудования</t>
  </si>
  <si>
    <t>Реализация мероприятий федеральной целевой программы "Увековечение памяти погибших при защите Отечества на 2019-2024 годы"</t>
  </si>
  <si>
    <t>Основное мероприятие "Переселение граждан из аварийных многоквартирных домов в рамках реализации мероприятий регионального проекта "Обеспечение устойчивого сокращения непригодного для проживания жилищного фонда (Оренбургская область)"</t>
  </si>
  <si>
    <t>Оплата коммунальных услуг и услуг, связанных с содержанием имущества, находящегося в муниципальной собственности</t>
  </si>
  <si>
    <t>Обеспечение безопасности в местах проведения массовых акций и публичных мероприятий</t>
  </si>
  <si>
    <t>Премии лицам, награжденным Почетной грамотой главы города Орска</t>
  </si>
  <si>
    <t>Разработка документов территориального планирования, градостроительного зонирования, документации по планировке территории, актуализация документов территориального планирования и градостроительного зонирования</t>
  </si>
  <si>
    <t>Мероприятия по приведению документов территориального планирования и градостроительного зонирования в цифровой формат, соответствующий требованиям к отраслевым пространственным данным ля включения в ГИСОГД Оренбургской области</t>
  </si>
  <si>
    <t>Выплаты приглашенным врачам-специалистам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</si>
  <si>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</si>
  <si>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Реализация мероприятий по формированию современной городской среды-благоустройство общественных территорий</t>
  </si>
  <si>
    <t>Реализация лучших проектов создания комфортной городской среды победителями Всероссийского конкурса</t>
  </si>
  <si>
    <t>Дополнительное финансовое обеспечение мероприятий по организации питания обучающихся 5-11 классов в общеобразовательных организациях</t>
  </si>
  <si>
    <t>Предоставление консультаций и методических услуг муниципальным образовательным организациям, мониторинг качества оказания услуг</t>
  </si>
  <si>
    <t>Основное мероприятие "Поддержка социально ориентированных некоммерческих организаций, осуществляющих деятельность в области физической культуры и спорта"</t>
  </si>
  <si>
    <t>Основное мероприятие "Реализация регионального проекта "Спорт - норма жизни"</t>
  </si>
  <si>
    <t>Материально-техническое, автотранспортное, документационное и прочее обеспечение деятельности органов местного самоуправления</t>
  </si>
  <si>
    <t>Осуществление переданных государственных полномочий в сфере водоснабжения, водоотведения и в области обращения с твердыми коммунальными отходами, а также по установлению регулируемых тарифов на перевозки по муниципальным маршрутам регулярных перевозок</t>
  </si>
  <si>
    <t>Муниципальная программа "Развитие сельскохозяйственного производства и сельских территорий города Орска на 2014 - 2024 годы"</t>
  </si>
  <si>
    <t>Подпрограмма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</si>
  <si>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>Реализация мероприятий муниципальной программы "Развитие сельскохозяйственного производства и сельских территорий города Орска на 2014 - 2024 годы"</t>
  </si>
  <si>
    <t>Создание условий для развития сельскохозяйственного производства, расширения рынка сельскохозяйственной продукции, сырья и продовольствия</t>
  </si>
  <si>
    <t>Основное мероприятие "Содействие повышению доступности городской среды для инвалидов и иных маломобильных групп населения"</t>
  </si>
  <si>
    <t>Приобретение общественного пассажирского транспорта</t>
  </si>
  <si>
    <t>Муниципальная программа «Комплексное развитие сельских территорий города Орска на 2021-2022 годы»</t>
  </si>
  <si>
    <t>Факт на
01.04.2022 г.</t>
  </si>
  <si>
    <t>-</t>
  </si>
  <si>
    <t>Основное мероприятие "Ремонт объектов коммунальной инфраструктуры"</t>
  </si>
  <si>
    <t>Капитальный ремонт объектов коммунальной инфраструктуры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</si>
</sst>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;0.00"/>
    <numFmt numFmtId="165" formatCode="00\.0\.00\.00000"/>
    <numFmt numFmtId="166" formatCode="#,##0.00_ ;[Red]\-#,##0.00\ "/>
  </numFmts>
  <fonts count="46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3" fillId="33" borderId="0" xfId="116" applyNumberFormat="1" applyFont="1" applyFill="1" applyBorder="1" applyAlignment="1" applyProtection="1">
      <alignment wrapText="1"/>
      <protection hidden="1"/>
    </xf>
    <xf numFmtId="0" fontId="0" fillId="34" borderId="0" xfId="0" applyFill="1" applyAlignment="1">
      <alignment/>
    </xf>
    <xf numFmtId="0" fontId="4" fillId="0" borderId="0" xfId="154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/>
    </xf>
    <xf numFmtId="0" fontId="44" fillId="34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8" fillId="0" borderId="0" xfId="154" applyNumberFormat="1" applyFont="1" applyFill="1" applyBorder="1" applyAlignment="1" applyProtection="1">
      <alignment horizontal="center" vertical="center" wrapText="1"/>
      <protection hidden="1"/>
    </xf>
    <xf numFmtId="164" fontId="6" fillId="0" borderId="10" xfId="176" applyNumberFormat="1" applyFont="1" applyFill="1" applyBorder="1" applyAlignment="1" applyProtection="1">
      <alignment horizontal="right" wrapText="1"/>
      <protection hidden="1"/>
    </xf>
    <xf numFmtId="166" fontId="45" fillId="0" borderId="10" xfId="0" applyNumberFormat="1" applyFont="1" applyFill="1" applyBorder="1" applyAlignment="1">
      <alignment horizontal="right"/>
    </xf>
    <xf numFmtId="164" fontId="6" fillId="13" borderId="11" xfId="200" applyNumberFormat="1" applyFont="1" applyFill="1" applyBorder="1" applyAlignment="1" applyProtection="1">
      <alignment horizontal="right" wrapText="1"/>
      <protection hidden="1"/>
    </xf>
    <xf numFmtId="164" fontId="6" fillId="13" borderId="12" xfId="200" applyNumberFormat="1" applyFont="1" applyFill="1" applyBorder="1" applyAlignment="1" applyProtection="1">
      <alignment horizontal="right"/>
      <protection hidden="1"/>
    </xf>
    <xf numFmtId="164" fontId="45" fillId="13" borderId="10" xfId="176" applyNumberFormat="1" applyFont="1" applyFill="1" applyBorder="1" applyAlignment="1" applyProtection="1">
      <alignment horizontal="right" wrapText="1"/>
      <protection hidden="1"/>
    </xf>
    <xf numFmtId="10" fontId="45" fillId="13" borderId="10" xfId="176" applyNumberFormat="1" applyFont="1" applyFill="1" applyBorder="1" applyAlignment="1" applyProtection="1">
      <alignment horizontal="right" wrapText="1"/>
      <protection hidden="1"/>
    </xf>
    <xf numFmtId="166" fontId="45" fillId="13" borderId="10" xfId="0" applyNumberFormat="1" applyFont="1" applyFill="1" applyBorder="1" applyAlignment="1">
      <alignment horizontal="right"/>
    </xf>
    <xf numFmtId="164" fontId="6" fillId="34" borderId="10" xfId="74" applyNumberFormat="1" applyFont="1" applyFill="1" applyBorder="1" applyAlignment="1" applyProtection="1">
      <alignment horizontal="right" wrapText="1"/>
      <protection hidden="1"/>
    </xf>
    <xf numFmtId="164" fontId="6" fillId="34" borderId="13" xfId="74" applyNumberFormat="1" applyFont="1" applyFill="1" applyBorder="1" applyAlignment="1" applyProtection="1">
      <alignment horizontal="right"/>
      <protection hidden="1"/>
    </xf>
    <xf numFmtId="164" fontId="45" fillId="34" borderId="10" xfId="176" applyNumberFormat="1" applyFont="1" applyFill="1" applyBorder="1" applyAlignment="1" applyProtection="1">
      <alignment horizontal="right" wrapText="1"/>
      <protection hidden="1"/>
    </xf>
    <xf numFmtId="10" fontId="45" fillId="34" borderId="10" xfId="176" applyNumberFormat="1" applyFont="1" applyFill="1" applyBorder="1" applyAlignment="1" applyProtection="1">
      <alignment horizontal="right" wrapText="1"/>
      <protection hidden="1"/>
    </xf>
    <xf numFmtId="164" fontId="6" fillId="34" borderId="10" xfId="209" applyNumberFormat="1" applyFont="1" applyFill="1" applyBorder="1" applyAlignment="1" applyProtection="1">
      <alignment horizontal="right" wrapText="1"/>
      <protection hidden="1"/>
    </xf>
    <xf numFmtId="166" fontId="45" fillId="34" borderId="10" xfId="0" applyNumberFormat="1" applyFont="1" applyFill="1" applyBorder="1" applyAlignment="1">
      <alignment horizontal="right"/>
    </xf>
    <xf numFmtId="164" fontId="6" fillId="34" borderId="10" xfId="155" applyNumberFormat="1" applyFont="1" applyFill="1" applyBorder="1" applyAlignment="1" applyProtection="1">
      <alignment horizontal="right" wrapText="1"/>
      <protection hidden="1"/>
    </xf>
    <xf numFmtId="164" fontId="6" fillId="34" borderId="13" xfId="155" applyNumberFormat="1" applyFont="1" applyFill="1" applyBorder="1" applyAlignment="1" applyProtection="1">
      <alignment horizontal="right"/>
      <protection hidden="1"/>
    </xf>
    <xf numFmtId="164" fontId="6" fillId="34" borderId="10" xfId="176" applyNumberFormat="1" applyFont="1" applyFill="1" applyBorder="1" applyAlignment="1" applyProtection="1">
      <alignment horizontal="right" wrapText="1"/>
      <protection hidden="1"/>
    </xf>
    <xf numFmtId="164" fontId="6" fillId="34" borderId="10" xfId="157" applyNumberFormat="1" applyFont="1" applyFill="1" applyBorder="1" applyAlignment="1" applyProtection="1">
      <alignment horizontal="right" wrapText="1"/>
      <protection hidden="1"/>
    </xf>
    <xf numFmtId="164" fontId="6" fillId="34" borderId="13" xfId="157" applyNumberFormat="1" applyFont="1" applyFill="1" applyBorder="1" applyAlignment="1" applyProtection="1">
      <alignment horizontal="right"/>
      <protection hidden="1"/>
    </xf>
    <xf numFmtId="164" fontId="6" fillId="34" borderId="10" xfId="158" applyNumberFormat="1" applyFont="1" applyFill="1" applyBorder="1" applyAlignment="1" applyProtection="1">
      <alignment horizontal="right" wrapText="1"/>
      <protection hidden="1"/>
    </xf>
    <xf numFmtId="164" fontId="6" fillId="34" borderId="13" xfId="158" applyNumberFormat="1" applyFont="1" applyFill="1" applyBorder="1" applyAlignment="1" applyProtection="1">
      <alignment horizontal="right"/>
      <protection hidden="1"/>
    </xf>
    <xf numFmtId="164" fontId="6" fillId="34" borderId="10" xfId="159" applyNumberFormat="1" applyFont="1" applyFill="1" applyBorder="1" applyAlignment="1" applyProtection="1">
      <alignment horizontal="right" wrapText="1"/>
      <protection hidden="1"/>
    </xf>
    <xf numFmtId="164" fontId="6" fillId="34" borderId="13" xfId="159" applyNumberFormat="1" applyFont="1" applyFill="1" applyBorder="1" applyAlignment="1" applyProtection="1">
      <alignment horizontal="right"/>
      <protection hidden="1"/>
    </xf>
    <xf numFmtId="164" fontId="6" fillId="34" borderId="10" xfId="160" applyNumberFormat="1" applyFont="1" applyFill="1" applyBorder="1" applyAlignment="1" applyProtection="1">
      <alignment horizontal="right" wrapText="1"/>
      <protection hidden="1"/>
    </xf>
    <xf numFmtId="164" fontId="6" fillId="34" borderId="13" xfId="160" applyNumberFormat="1" applyFont="1" applyFill="1" applyBorder="1" applyAlignment="1" applyProtection="1">
      <alignment horizontal="right"/>
      <protection hidden="1"/>
    </xf>
    <xf numFmtId="164" fontId="6" fillId="34" borderId="10" xfId="161" applyNumberFormat="1" applyFont="1" applyFill="1" applyBorder="1" applyAlignment="1" applyProtection="1">
      <alignment horizontal="right" wrapText="1"/>
      <protection hidden="1"/>
    </xf>
    <xf numFmtId="164" fontId="6" fillId="34" borderId="13" xfId="161" applyNumberFormat="1" applyFont="1" applyFill="1" applyBorder="1" applyAlignment="1" applyProtection="1">
      <alignment horizontal="right"/>
      <protection hidden="1"/>
    </xf>
    <xf numFmtId="164" fontId="6" fillId="34" borderId="10" xfId="162" applyNumberFormat="1" applyFont="1" applyFill="1" applyBorder="1" applyAlignment="1" applyProtection="1">
      <alignment horizontal="right" wrapText="1"/>
      <protection hidden="1"/>
    </xf>
    <xf numFmtId="164" fontId="6" fillId="34" borderId="13" xfId="162" applyNumberFormat="1" applyFont="1" applyFill="1" applyBorder="1" applyAlignment="1" applyProtection="1">
      <alignment horizontal="right"/>
      <protection hidden="1"/>
    </xf>
    <xf numFmtId="164" fontId="6" fillId="34" borderId="10" xfId="163" applyNumberFormat="1" applyFont="1" applyFill="1" applyBorder="1" applyAlignment="1" applyProtection="1">
      <alignment horizontal="right" wrapText="1"/>
      <protection hidden="1"/>
    </xf>
    <xf numFmtId="164" fontId="6" fillId="34" borderId="13" xfId="163" applyNumberFormat="1" applyFont="1" applyFill="1" applyBorder="1" applyAlignment="1" applyProtection="1">
      <alignment horizontal="right"/>
      <protection hidden="1"/>
    </xf>
    <xf numFmtId="164" fontId="6" fillId="34" borderId="10" xfId="164" applyNumberFormat="1" applyFont="1" applyFill="1" applyBorder="1" applyAlignment="1" applyProtection="1">
      <alignment horizontal="right" wrapText="1"/>
      <protection hidden="1"/>
    </xf>
    <xf numFmtId="164" fontId="6" fillId="34" borderId="13" xfId="164" applyNumberFormat="1" applyFont="1" applyFill="1" applyBorder="1" applyAlignment="1" applyProtection="1">
      <alignment horizontal="right"/>
      <protection hidden="1"/>
    </xf>
    <xf numFmtId="164" fontId="6" fillId="34" borderId="10" xfId="166" applyNumberFormat="1" applyFont="1" applyFill="1" applyBorder="1" applyAlignment="1" applyProtection="1">
      <alignment horizontal="right" wrapText="1"/>
      <protection hidden="1"/>
    </xf>
    <xf numFmtId="164" fontId="6" fillId="34" borderId="13" xfId="166" applyNumberFormat="1" applyFont="1" applyFill="1" applyBorder="1" applyAlignment="1" applyProtection="1">
      <alignment horizontal="right"/>
      <protection hidden="1"/>
    </xf>
    <xf numFmtId="164" fontId="6" fillId="34" borderId="10" xfId="167" applyNumberFormat="1" applyFont="1" applyFill="1" applyBorder="1" applyAlignment="1" applyProtection="1">
      <alignment horizontal="right" wrapText="1"/>
      <protection hidden="1"/>
    </xf>
    <xf numFmtId="164" fontId="6" fillId="34" borderId="13" xfId="167" applyNumberFormat="1" applyFont="1" applyFill="1" applyBorder="1" applyAlignment="1" applyProtection="1">
      <alignment horizontal="right"/>
      <protection hidden="1"/>
    </xf>
    <xf numFmtId="164" fontId="6" fillId="34" borderId="10" xfId="168" applyNumberFormat="1" applyFont="1" applyFill="1" applyBorder="1" applyAlignment="1" applyProtection="1">
      <alignment horizontal="right" wrapText="1"/>
      <protection hidden="1"/>
    </xf>
    <xf numFmtId="164" fontId="6" fillId="34" borderId="13" xfId="168" applyNumberFormat="1" applyFont="1" applyFill="1" applyBorder="1" applyAlignment="1" applyProtection="1">
      <alignment horizontal="right"/>
      <protection hidden="1"/>
    </xf>
    <xf numFmtId="164" fontId="6" fillId="34" borderId="10" xfId="169" applyNumberFormat="1" applyFont="1" applyFill="1" applyBorder="1" applyAlignment="1" applyProtection="1">
      <alignment horizontal="right" wrapText="1"/>
      <protection hidden="1"/>
    </xf>
    <xf numFmtId="164" fontId="6" fillId="34" borderId="13" xfId="169" applyNumberFormat="1" applyFont="1" applyFill="1" applyBorder="1" applyAlignment="1" applyProtection="1">
      <alignment horizontal="right"/>
      <protection hidden="1"/>
    </xf>
    <xf numFmtId="164" fontId="6" fillId="34" borderId="10" xfId="170" applyNumberFormat="1" applyFont="1" applyFill="1" applyBorder="1" applyAlignment="1" applyProtection="1">
      <alignment horizontal="right" wrapText="1"/>
      <protection hidden="1"/>
    </xf>
    <xf numFmtId="164" fontId="6" fillId="34" borderId="13" xfId="170" applyNumberFormat="1" applyFont="1" applyFill="1" applyBorder="1" applyAlignment="1" applyProtection="1">
      <alignment horizontal="right"/>
      <protection hidden="1"/>
    </xf>
    <xf numFmtId="164" fontId="6" fillId="34" borderId="10" xfId="171" applyNumberFormat="1" applyFont="1" applyFill="1" applyBorder="1" applyAlignment="1" applyProtection="1">
      <alignment horizontal="right" wrapText="1"/>
      <protection hidden="1"/>
    </xf>
    <xf numFmtId="164" fontId="6" fillId="34" borderId="13" xfId="171" applyNumberFormat="1" applyFont="1" applyFill="1" applyBorder="1" applyAlignment="1" applyProtection="1">
      <alignment horizontal="right"/>
      <protection hidden="1"/>
    </xf>
    <xf numFmtId="164" fontId="6" fillId="34" borderId="10" xfId="172" applyNumberFormat="1" applyFont="1" applyFill="1" applyBorder="1" applyAlignment="1" applyProtection="1">
      <alignment horizontal="right" wrapText="1"/>
      <protection hidden="1"/>
    </xf>
    <xf numFmtId="164" fontId="6" fillId="34" borderId="13" xfId="172" applyNumberFormat="1" applyFont="1" applyFill="1" applyBorder="1" applyAlignment="1" applyProtection="1">
      <alignment horizontal="right"/>
      <protection hidden="1"/>
    </xf>
    <xf numFmtId="164" fontId="6" fillId="34" borderId="10" xfId="173" applyNumberFormat="1" applyFont="1" applyFill="1" applyBorder="1" applyAlignment="1" applyProtection="1">
      <alignment horizontal="right" wrapText="1"/>
      <protection hidden="1"/>
    </xf>
    <xf numFmtId="164" fontId="6" fillId="34" borderId="13" xfId="173" applyNumberFormat="1" applyFont="1" applyFill="1" applyBorder="1" applyAlignment="1" applyProtection="1">
      <alignment horizontal="right"/>
      <protection hidden="1"/>
    </xf>
    <xf numFmtId="164" fontId="6" fillId="34" borderId="10" xfId="174" applyNumberFormat="1" applyFont="1" applyFill="1" applyBorder="1" applyAlignment="1" applyProtection="1">
      <alignment horizontal="right" wrapText="1"/>
      <protection hidden="1"/>
    </xf>
    <xf numFmtId="164" fontId="6" fillId="34" borderId="13" xfId="174" applyNumberFormat="1" applyFont="1" applyFill="1" applyBorder="1" applyAlignment="1" applyProtection="1">
      <alignment horizontal="right"/>
      <protection hidden="1"/>
    </xf>
    <xf numFmtId="164" fontId="6" fillId="34" borderId="10" xfId="175" applyNumberFormat="1" applyFont="1" applyFill="1" applyBorder="1" applyAlignment="1" applyProtection="1">
      <alignment horizontal="right" wrapText="1"/>
      <protection hidden="1"/>
    </xf>
    <xf numFmtId="164" fontId="6" fillId="34" borderId="13" xfId="175" applyNumberFormat="1" applyFont="1" applyFill="1" applyBorder="1" applyAlignment="1" applyProtection="1">
      <alignment horizontal="right"/>
      <protection hidden="1"/>
    </xf>
    <xf numFmtId="164" fontId="6" fillId="34" borderId="10" xfId="177" applyNumberFormat="1" applyFont="1" applyFill="1" applyBorder="1" applyAlignment="1" applyProtection="1">
      <alignment horizontal="right" wrapText="1"/>
      <protection hidden="1"/>
    </xf>
    <xf numFmtId="164" fontId="6" fillId="34" borderId="13" xfId="177" applyNumberFormat="1" applyFont="1" applyFill="1" applyBorder="1" applyAlignment="1" applyProtection="1">
      <alignment horizontal="right"/>
      <protection hidden="1"/>
    </xf>
    <xf numFmtId="164" fontId="6" fillId="34" borderId="10" xfId="178" applyNumberFormat="1" applyFont="1" applyFill="1" applyBorder="1" applyAlignment="1" applyProtection="1">
      <alignment horizontal="right" wrapText="1"/>
      <protection hidden="1"/>
    </xf>
    <xf numFmtId="164" fontId="6" fillId="34" borderId="13" xfId="178" applyNumberFormat="1" applyFont="1" applyFill="1" applyBorder="1" applyAlignment="1" applyProtection="1">
      <alignment horizontal="right"/>
      <protection hidden="1"/>
    </xf>
    <xf numFmtId="164" fontId="6" fillId="34" borderId="10" xfId="179" applyNumberFormat="1" applyFont="1" applyFill="1" applyBorder="1" applyAlignment="1" applyProtection="1">
      <alignment horizontal="right" wrapText="1"/>
      <protection hidden="1"/>
    </xf>
    <xf numFmtId="164" fontId="6" fillId="34" borderId="13" xfId="179" applyNumberFormat="1" applyFont="1" applyFill="1" applyBorder="1" applyAlignment="1" applyProtection="1">
      <alignment horizontal="right"/>
      <protection hidden="1"/>
    </xf>
    <xf numFmtId="164" fontId="6" fillId="34" borderId="10" xfId="180" applyNumberFormat="1" applyFont="1" applyFill="1" applyBorder="1" applyAlignment="1" applyProtection="1">
      <alignment horizontal="right" wrapText="1"/>
      <protection hidden="1"/>
    </xf>
    <xf numFmtId="164" fontId="6" fillId="34" borderId="13" xfId="180" applyNumberFormat="1" applyFont="1" applyFill="1" applyBorder="1" applyAlignment="1" applyProtection="1">
      <alignment horizontal="right"/>
      <protection hidden="1"/>
    </xf>
    <xf numFmtId="164" fontId="6" fillId="34" borderId="10" xfId="181" applyNumberFormat="1" applyFont="1" applyFill="1" applyBorder="1" applyAlignment="1" applyProtection="1">
      <alignment horizontal="right" wrapText="1"/>
      <protection hidden="1"/>
    </xf>
    <xf numFmtId="164" fontId="6" fillId="34" borderId="13" xfId="181" applyNumberFormat="1" applyFont="1" applyFill="1" applyBorder="1" applyAlignment="1" applyProtection="1">
      <alignment horizontal="right"/>
      <protection hidden="1"/>
    </xf>
    <xf numFmtId="164" fontId="6" fillId="34" borderId="10" xfId="182" applyNumberFormat="1" applyFont="1" applyFill="1" applyBorder="1" applyAlignment="1" applyProtection="1">
      <alignment horizontal="right" wrapText="1"/>
      <protection hidden="1"/>
    </xf>
    <xf numFmtId="164" fontId="6" fillId="34" borderId="13" xfId="182" applyNumberFormat="1" applyFont="1" applyFill="1" applyBorder="1" applyAlignment="1" applyProtection="1">
      <alignment horizontal="right"/>
      <protection hidden="1"/>
    </xf>
    <xf numFmtId="164" fontId="6" fillId="34" borderId="10" xfId="183" applyNumberFormat="1" applyFont="1" applyFill="1" applyBorder="1" applyAlignment="1" applyProtection="1">
      <alignment horizontal="right" wrapText="1"/>
      <protection hidden="1"/>
    </xf>
    <xf numFmtId="164" fontId="6" fillId="34" borderId="13" xfId="183" applyNumberFormat="1" applyFont="1" applyFill="1" applyBorder="1" applyAlignment="1" applyProtection="1">
      <alignment horizontal="right"/>
      <protection hidden="1"/>
    </xf>
    <xf numFmtId="164" fontId="6" fillId="34" borderId="10" xfId="184" applyNumberFormat="1" applyFont="1" applyFill="1" applyBorder="1" applyAlignment="1" applyProtection="1">
      <alignment horizontal="right" wrapText="1"/>
      <protection hidden="1"/>
    </xf>
    <xf numFmtId="164" fontId="6" fillId="34" borderId="13" xfId="184" applyNumberFormat="1" applyFont="1" applyFill="1" applyBorder="1" applyAlignment="1" applyProtection="1">
      <alignment horizontal="right"/>
      <protection hidden="1"/>
    </xf>
    <xf numFmtId="164" fontId="6" fillId="34" borderId="10" xfId="185" applyNumberFormat="1" applyFont="1" applyFill="1" applyBorder="1" applyAlignment="1" applyProtection="1">
      <alignment horizontal="right" wrapText="1"/>
      <protection hidden="1"/>
    </xf>
    <xf numFmtId="164" fontId="6" fillId="34" borderId="13" xfId="185" applyNumberFormat="1" applyFont="1" applyFill="1" applyBorder="1" applyAlignment="1" applyProtection="1">
      <alignment horizontal="right"/>
      <protection hidden="1"/>
    </xf>
    <xf numFmtId="164" fontId="6" fillId="34" borderId="10" xfId="186" applyNumberFormat="1" applyFont="1" applyFill="1" applyBorder="1" applyAlignment="1" applyProtection="1">
      <alignment horizontal="right" wrapText="1"/>
      <protection hidden="1"/>
    </xf>
    <xf numFmtId="164" fontId="6" fillId="34" borderId="13" xfId="186" applyNumberFormat="1" applyFont="1" applyFill="1" applyBorder="1" applyAlignment="1" applyProtection="1">
      <alignment horizontal="right"/>
      <protection hidden="1"/>
    </xf>
    <xf numFmtId="164" fontId="6" fillId="34" borderId="10" xfId="188" applyNumberFormat="1" applyFont="1" applyFill="1" applyBorder="1" applyAlignment="1" applyProtection="1">
      <alignment horizontal="right" wrapText="1"/>
      <protection hidden="1"/>
    </xf>
    <xf numFmtId="164" fontId="6" fillId="34" borderId="13" xfId="188" applyNumberFormat="1" applyFont="1" applyFill="1" applyBorder="1" applyAlignment="1" applyProtection="1">
      <alignment horizontal="right"/>
      <protection hidden="1"/>
    </xf>
    <xf numFmtId="164" fontId="6" fillId="34" borderId="10" xfId="189" applyNumberFormat="1" applyFont="1" applyFill="1" applyBorder="1" applyAlignment="1" applyProtection="1">
      <alignment horizontal="right" wrapText="1"/>
      <protection hidden="1"/>
    </xf>
    <xf numFmtId="164" fontId="6" fillId="34" borderId="13" xfId="189" applyNumberFormat="1" applyFont="1" applyFill="1" applyBorder="1" applyAlignment="1" applyProtection="1">
      <alignment horizontal="right"/>
      <protection hidden="1"/>
    </xf>
    <xf numFmtId="164" fontId="6" fillId="34" borderId="10" xfId="190" applyNumberFormat="1" applyFont="1" applyFill="1" applyBorder="1" applyAlignment="1" applyProtection="1">
      <alignment horizontal="right" wrapText="1"/>
      <protection hidden="1"/>
    </xf>
    <xf numFmtId="164" fontId="6" fillId="34" borderId="13" xfId="190" applyNumberFormat="1" applyFont="1" applyFill="1" applyBorder="1" applyAlignment="1" applyProtection="1">
      <alignment horizontal="right"/>
      <protection hidden="1"/>
    </xf>
    <xf numFmtId="164" fontId="6" fillId="34" borderId="10" xfId="191" applyNumberFormat="1" applyFont="1" applyFill="1" applyBorder="1" applyAlignment="1" applyProtection="1">
      <alignment horizontal="right" wrapText="1"/>
      <protection hidden="1"/>
    </xf>
    <xf numFmtId="164" fontId="6" fillId="34" borderId="13" xfId="191" applyNumberFormat="1" applyFont="1" applyFill="1" applyBorder="1" applyAlignment="1" applyProtection="1">
      <alignment horizontal="right"/>
      <protection hidden="1"/>
    </xf>
    <xf numFmtId="164" fontId="6" fillId="34" borderId="10" xfId="192" applyNumberFormat="1" applyFont="1" applyFill="1" applyBorder="1" applyAlignment="1" applyProtection="1">
      <alignment horizontal="right" wrapText="1"/>
      <protection hidden="1"/>
    </xf>
    <xf numFmtId="164" fontId="6" fillId="34" borderId="13" xfId="192" applyNumberFormat="1" applyFont="1" applyFill="1" applyBorder="1" applyAlignment="1" applyProtection="1">
      <alignment horizontal="right"/>
      <protection hidden="1"/>
    </xf>
    <xf numFmtId="164" fontId="6" fillId="34" borderId="10" xfId="193" applyNumberFormat="1" applyFont="1" applyFill="1" applyBorder="1" applyAlignment="1" applyProtection="1">
      <alignment horizontal="right" wrapText="1"/>
      <protection hidden="1"/>
    </xf>
    <xf numFmtId="164" fontId="6" fillId="34" borderId="13" xfId="193" applyNumberFormat="1" applyFont="1" applyFill="1" applyBorder="1" applyAlignment="1" applyProtection="1">
      <alignment horizontal="right"/>
      <protection hidden="1"/>
    </xf>
    <xf numFmtId="164" fontId="6" fillId="34" borderId="10" xfId="194" applyNumberFormat="1" applyFont="1" applyFill="1" applyBorder="1" applyAlignment="1" applyProtection="1">
      <alignment horizontal="right" wrapText="1"/>
      <protection hidden="1"/>
    </xf>
    <xf numFmtId="164" fontId="6" fillId="34" borderId="13" xfId="194" applyNumberFormat="1" applyFont="1" applyFill="1" applyBorder="1" applyAlignment="1" applyProtection="1">
      <alignment horizontal="right"/>
      <protection hidden="1"/>
    </xf>
    <xf numFmtId="164" fontId="6" fillId="34" borderId="10" xfId="195" applyNumberFormat="1" applyFont="1" applyFill="1" applyBorder="1" applyAlignment="1" applyProtection="1">
      <alignment horizontal="right" wrapText="1"/>
      <protection hidden="1"/>
    </xf>
    <xf numFmtId="164" fontId="6" fillId="34" borderId="13" xfId="195" applyNumberFormat="1" applyFont="1" applyFill="1" applyBorder="1" applyAlignment="1" applyProtection="1">
      <alignment horizontal="right"/>
      <protection hidden="1"/>
    </xf>
    <xf numFmtId="164" fontId="6" fillId="34" borderId="10" xfId="196" applyNumberFormat="1" applyFont="1" applyFill="1" applyBorder="1" applyAlignment="1" applyProtection="1">
      <alignment horizontal="right" wrapText="1"/>
      <protection hidden="1"/>
    </xf>
    <xf numFmtId="164" fontId="6" fillId="34" borderId="13" xfId="196" applyNumberFormat="1" applyFont="1" applyFill="1" applyBorder="1" applyAlignment="1" applyProtection="1">
      <alignment horizontal="right"/>
      <protection hidden="1"/>
    </xf>
    <xf numFmtId="164" fontId="6" fillId="34" borderId="10" xfId="197" applyNumberFormat="1" applyFont="1" applyFill="1" applyBorder="1" applyAlignment="1" applyProtection="1">
      <alignment horizontal="right" wrapText="1"/>
      <protection hidden="1"/>
    </xf>
    <xf numFmtId="164" fontId="6" fillId="34" borderId="13" xfId="197" applyNumberFormat="1" applyFont="1" applyFill="1" applyBorder="1" applyAlignment="1" applyProtection="1">
      <alignment horizontal="right"/>
      <protection hidden="1"/>
    </xf>
    <xf numFmtId="164" fontId="6" fillId="34" borderId="10" xfId="199" applyNumberFormat="1" applyFont="1" applyFill="1" applyBorder="1" applyAlignment="1" applyProtection="1">
      <alignment horizontal="right" wrapText="1"/>
      <protection hidden="1"/>
    </xf>
    <xf numFmtId="164" fontId="6" fillId="34" borderId="13" xfId="199" applyNumberFormat="1" applyFont="1" applyFill="1" applyBorder="1" applyAlignment="1" applyProtection="1">
      <alignment horizontal="right"/>
      <protection hidden="1"/>
    </xf>
    <xf numFmtId="164" fontId="6" fillId="13" borderId="10" xfId="201" applyNumberFormat="1" applyFont="1" applyFill="1" applyBorder="1" applyAlignment="1" applyProtection="1">
      <alignment horizontal="right" wrapText="1"/>
      <protection hidden="1"/>
    </xf>
    <xf numFmtId="164" fontId="6" fillId="13" borderId="13" xfId="201" applyNumberFormat="1" applyFont="1" applyFill="1" applyBorder="1" applyAlignment="1" applyProtection="1">
      <alignment horizontal="right"/>
      <protection hidden="1"/>
    </xf>
    <xf numFmtId="164" fontId="6" fillId="34" borderId="10" xfId="202" applyNumberFormat="1" applyFont="1" applyFill="1" applyBorder="1" applyAlignment="1" applyProtection="1">
      <alignment horizontal="right" wrapText="1"/>
      <protection hidden="1"/>
    </xf>
    <xf numFmtId="164" fontId="6" fillId="34" borderId="13" xfId="202" applyNumberFormat="1" applyFont="1" applyFill="1" applyBorder="1" applyAlignment="1" applyProtection="1">
      <alignment horizontal="right"/>
      <protection hidden="1"/>
    </xf>
    <xf numFmtId="164" fontId="6" fillId="34" borderId="10" xfId="203" applyNumberFormat="1" applyFont="1" applyFill="1" applyBorder="1" applyAlignment="1" applyProtection="1">
      <alignment horizontal="right" wrapText="1"/>
      <protection hidden="1"/>
    </xf>
    <xf numFmtId="164" fontId="6" fillId="34" borderId="13" xfId="203" applyNumberFormat="1" applyFont="1" applyFill="1" applyBorder="1" applyAlignment="1" applyProtection="1">
      <alignment horizontal="right"/>
      <protection hidden="1"/>
    </xf>
    <xf numFmtId="164" fontId="6" fillId="34" borderId="10" xfId="204" applyNumberFormat="1" applyFont="1" applyFill="1" applyBorder="1" applyAlignment="1" applyProtection="1">
      <alignment horizontal="right" wrapText="1"/>
      <protection hidden="1"/>
    </xf>
    <xf numFmtId="164" fontId="6" fillId="34" borderId="13" xfId="204" applyNumberFormat="1" applyFont="1" applyFill="1" applyBorder="1" applyAlignment="1" applyProtection="1">
      <alignment horizontal="right"/>
      <protection hidden="1"/>
    </xf>
    <xf numFmtId="164" fontId="6" fillId="34" borderId="10" xfId="205" applyNumberFormat="1" applyFont="1" applyFill="1" applyBorder="1" applyAlignment="1" applyProtection="1">
      <alignment horizontal="right" wrapText="1"/>
      <protection hidden="1"/>
    </xf>
    <xf numFmtId="164" fontId="6" fillId="34" borderId="13" xfId="205" applyNumberFormat="1" applyFont="1" applyFill="1" applyBorder="1" applyAlignment="1" applyProtection="1">
      <alignment horizontal="right"/>
      <protection hidden="1"/>
    </xf>
    <xf numFmtId="164" fontId="6" fillId="34" borderId="10" xfId="206" applyNumberFormat="1" applyFont="1" applyFill="1" applyBorder="1" applyAlignment="1" applyProtection="1">
      <alignment horizontal="right" wrapText="1"/>
      <protection hidden="1"/>
    </xf>
    <xf numFmtId="164" fontId="6" fillId="34" borderId="13" xfId="206" applyNumberFormat="1" applyFont="1" applyFill="1" applyBorder="1" applyAlignment="1" applyProtection="1">
      <alignment horizontal="right"/>
      <protection hidden="1"/>
    </xf>
    <xf numFmtId="164" fontId="6" fillId="34" borderId="10" xfId="207" applyNumberFormat="1" applyFont="1" applyFill="1" applyBorder="1" applyAlignment="1" applyProtection="1">
      <alignment horizontal="right" wrapText="1"/>
      <protection hidden="1"/>
    </xf>
    <xf numFmtId="164" fontId="6" fillId="34" borderId="13" xfId="207" applyNumberFormat="1" applyFont="1" applyFill="1" applyBorder="1" applyAlignment="1" applyProtection="1">
      <alignment horizontal="right"/>
      <protection hidden="1"/>
    </xf>
    <xf numFmtId="164" fontId="6" fillId="34" borderId="10" xfId="208" applyNumberFormat="1" applyFont="1" applyFill="1" applyBorder="1" applyAlignment="1" applyProtection="1">
      <alignment horizontal="right" wrapText="1"/>
      <protection hidden="1"/>
    </xf>
    <xf numFmtId="164" fontId="6" fillId="34" borderId="13" xfId="208" applyNumberFormat="1" applyFont="1" applyFill="1" applyBorder="1" applyAlignment="1" applyProtection="1">
      <alignment horizontal="right"/>
      <protection hidden="1"/>
    </xf>
    <xf numFmtId="164" fontId="6" fillId="34" borderId="10" xfId="210" applyNumberFormat="1" applyFont="1" applyFill="1" applyBorder="1" applyAlignment="1" applyProtection="1">
      <alignment horizontal="right" wrapText="1"/>
      <protection hidden="1"/>
    </xf>
    <xf numFmtId="164" fontId="6" fillId="34" borderId="13" xfId="210" applyNumberFormat="1" applyFont="1" applyFill="1" applyBorder="1" applyAlignment="1" applyProtection="1">
      <alignment horizontal="right"/>
      <protection hidden="1"/>
    </xf>
    <xf numFmtId="164" fontId="6" fillId="34" borderId="10" xfId="211" applyNumberFormat="1" applyFont="1" applyFill="1" applyBorder="1" applyAlignment="1" applyProtection="1">
      <alignment horizontal="right" wrapText="1"/>
      <protection hidden="1"/>
    </xf>
    <xf numFmtId="164" fontId="6" fillId="34" borderId="13" xfId="211" applyNumberFormat="1" applyFont="1" applyFill="1" applyBorder="1" applyAlignment="1" applyProtection="1">
      <alignment horizontal="right"/>
      <protection hidden="1"/>
    </xf>
    <xf numFmtId="164" fontId="6" fillId="34" borderId="10" xfId="212" applyNumberFormat="1" applyFont="1" applyFill="1" applyBorder="1" applyAlignment="1" applyProtection="1">
      <alignment horizontal="right" wrapText="1"/>
      <protection hidden="1"/>
    </xf>
    <xf numFmtId="164" fontId="6" fillId="34" borderId="13" xfId="212" applyNumberFormat="1" applyFont="1" applyFill="1" applyBorder="1" applyAlignment="1" applyProtection="1">
      <alignment horizontal="right"/>
      <protection hidden="1"/>
    </xf>
    <xf numFmtId="164" fontId="6" fillId="34" borderId="10" xfId="213" applyNumberFormat="1" applyFont="1" applyFill="1" applyBorder="1" applyAlignment="1" applyProtection="1">
      <alignment horizontal="right" wrapText="1"/>
      <protection hidden="1"/>
    </xf>
    <xf numFmtId="164" fontId="6" fillId="34" borderId="13" xfId="213" applyNumberFormat="1" applyFont="1" applyFill="1" applyBorder="1" applyAlignment="1" applyProtection="1">
      <alignment horizontal="right"/>
      <protection hidden="1"/>
    </xf>
    <xf numFmtId="164" fontId="6" fillId="34" borderId="10" xfId="214" applyNumberFormat="1" applyFont="1" applyFill="1" applyBorder="1" applyAlignment="1" applyProtection="1">
      <alignment horizontal="right" wrapText="1"/>
      <protection hidden="1"/>
    </xf>
    <xf numFmtId="164" fontId="6" fillId="34" borderId="13" xfId="214" applyNumberFormat="1" applyFont="1" applyFill="1" applyBorder="1" applyAlignment="1" applyProtection="1">
      <alignment horizontal="right"/>
      <protection hidden="1"/>
    </xf>
    <xf numFmtId="164" fontId="6" fillId="34" borderId="10" xfId="215" applyNumberFormat="1" applyFont="1" applyFill="1" applyBorder="1" applyAlignment="1" applyProtection="1">
      <alignment horizontal="right" wrapText="1"/>
      <protection hidden="1"/>
    </xf>
    <xf numFmtId="164" fontId="6" fillId="34" borderId="13" xfId="215" applyNumberFormat="1" applyFont="1" applyFill="1" applyBorder="1" applyAlignment="1" applyProtection="1">
      <alignment horizontal="right"/>
      <protection hidden="1"/>
    </xf>
    <xf numFmtId="164" fontId="6" fillId="34" borderId="10" xfId="216" applyNumberFormat="1" applyFont="1" applyFill="1" applyBorder="1" applyAlignment="1" applyProtection="1">
      <alignment horizontal="right" wrapText="1"/>
      <protection hidden="1"/>
    </xf>
    <xf numFmtId="164" fontId="6" fillId="34" borderId="13" xfId="216" applyNumberFormat="1" applyFont="1" applyFill="1" applyBorder="1" applyAlignment="1" applyProtection="1">
      <alignment horizontal="right"/>
      <protection hidden="1"/>
    </xf>
    <xf numFmtId="164" fontId="6" fillId="34" borderId="10" xfId="217" applyNumberFormat="1" applyFont="1" applyFill="1" applyBorder="1" applyAlignment="1" applyProtection="1">
      <alignment horizontal="right" wrapText="1"/>
      <protection hidden="1"/>
    </xf>
    <xf numFmtId="164" fontId="6" fillId="34" borderId="13" xfId="217" applyNumberFormat="1" applyFont="1" applyFill="1" applyBorder="1" applyAlignment="1" applyProtection="1">
      <alignment horizontal="right"/>
      <protection hidden="1"/>
    </xf>
    <xf numFmtId="164" fontId="6" fillId="34" borderId="10" xfId="218" applyNumberFormat="1" applyFont="1" applyFill="1" applyBorder="1" applyAlignment="1" applyProtection="1">
      <alignment horizontal="right" wrapText="1"/>
      <protection hidden="1"/>
    </xf>
    <xf numFmtId="164" fontId="6" fillId="34" borderId="13" xfId="218" applyNumberFormat="1" applyFont="1" applyFill="1" applyBorder="1" applyAlignment="1" applyProtection="1">
      <alignment horizontal="right"/>
      <protection hidden="1"/>
    </xf>
    <xf numFmtId="164" fontId="6" fillId="34" borderId="10" xfId="219" applyNumberFormat="1" applyFont="1" applyFill="1" applyBorder="1" applyAlignment="1" applyProtection="1">
      <alignment horizontal="right" wrapText="1"/>
      <protection hidden="1"/>
    </xf>
    <xf numFmtId="164" fontId="6" fillId="34" borderId="13" xfId="219" applyNumberFormat="1" applyFont="1" applyFill="1" applyBorder="1" applyAlignment="1" applyProtection="1">
      <alignment horizontal="right"/>
      <protection hidden="1"/>
    </xf>
    <xf numFmtId="164" fontId="6" fillId="34" borderId="10" xfId="221" applyNumberFormat="1" applyFont="1" applyFill="1" applyBorder="1" applyAlignment="1" applyProtection="1">
      <alignment horizontal="right" wrapText="1"/>
      <protection hidden="1"/>
    </xf>
    <xf numFmtId="164" fontId="6" fillId="34" borderId="13" xfId="221" applyNumberFormat="1" applyFont="1" applyFill="1" applyBorder="1" applyAlignment="1" applyProtection="1">
      <alignment horizontal="right"/>
      <protection hidden="1"/>
    </xf>
    <xf numFmtId="164" fontId="6" fillId="34" borderId="10" xfId="222" applyNumberFormat="1" applyFont="1" applyFill="1" applyBorder="1" applyAlignment="1" applyProtection="1">
      <alignment horizontal="right" wrapText="1"/>
      <protection hidden="1"/>
    </xf>
    <xf numFmtId="164" fontId="6" fillId="34" borderId="13" xfId="222" applyNumberFormat="1" applyFont="1" applyFill="1" applyBorder="1" applyAlignment="1" applyProtection="1">
      <alignment horizontal="right"/>
      <protection hidden="1"/>
    </xf>
    <xf numFmtId="164" fontId="6" fillId="34" borderId="10" xfId="223" applyNumberFormat="1" applyFont="1" applyFill="1" applyBorder="1" applyAlignment="1" applyProtection="1">
      <alignment horizontal="right" wrapText="1"/>
      <protection hidden="1"/>
    </xf>
    <xf numFmtId="164" fontId="6" fillId="34" borderId="13" xfId="223" applyNumberFormat="1" applyFont="1" applyFill="1" applyBorder="1" applyAlignment="1" applyProtection="1">
      <alignment horizontal="right"/>
      <protection hidden="1"/>
    </xf>
    <xf numFmtId="164" fontId="6" fillId="34" borderId="10" xfId="224" applyNumberFormat="1" applyFont="1" applyFill="1" applyBorder="1" applyAlignment="1" applyProtection="1">
      <alignment horizontal="right" wrapText="1"/>
      <protection hidden="1"/>
    </xf>
    <xf numFmtId="164" fontId="6" fillId="34" borderId="13" xfId="224" applyNumberFormat="1" applyFont="1" applyFill="1" applyBorder="1" applyAlignment="1" applyProtection="1">
      <alignment horizontal="right"/>
      <protection hidden="1"/>
    </xf>
    <xf numFmtId="164" fontId="6" fillId="34" borderId="10" xfId="225" applyNumberFormat="1" applyFont="1" applyFill="1" applyBorder="1" applyAlignment="1" applyProtection="1">
      <alignment horizontal="right" wrapText="1"/>
      <protection hidden="1"/>
    </xf>
    <xf numFmtId="164" fontId="6" fillId="34" borderId="13" xfId="225" applyNumberFormat="1" applyFont="1" applyFill="1" applyBorder="1" applyAlignment="1" applyProtection="1">
      <alignment horizontal="right"/>
      <protection hidden="1"/>
    </xf>
    <xf numFmtId="164" fontId="6" fillId="34" borderId="10" xfId="226" applyNumberFormat="1" applyFont="1" applyFill="1" applyBorder="1" applyAlignment="1" applyProtection="1">
      <alignment horizontal="right" wrapText="1"/>
      <protection hidden="1"/>
    </xf>
    <xf numFmtId="164" fontId="6" fillId="34" borderId="13" xfId="226" applyNumberFormat="1" applyFont="1" applyFill="1" applyBorder="1" applyAlignment="1" applyProtection="1">
      <alignment horizontal="right"/>
      <protection hidden="1"/>
    </xf>
    <xf numFmtId="164" fontId="6" fillId="13" borderId="10" xfId="227" applyNumberFormat="1" applyFont="1" applyFill="1" applyBorder="1" applyAlignment="1" applyProtection="1">
      <alignment horizontal="right" wrapText="1"/>
      <protection hidden="1"/>
    </xf>
    <xf numFmtId="164" fontId="6" fillId="13" borderId="13" xfId="227" applyNumberFormat="1" applyFont="1" applyFill="1" applyBorder="1" applyAlignment="1" applyProtection="1">
      <alignment horizontal="right"/>
      <protection hidden="1"/>
    </xf>
    <xf numFmtId="164" fontId="6" fillId="34" borderId="10" xfId="228" applyNumberFormat="1" applyFont="1" applyFill="1" applyBorder="1" applyAlignment="1" applyProtection="1">
      <alignment horizontal="right" wrapText="1"/>
      <protection hidden="1"/>
    </xf>
    <xf numFmtId="164" fontId="6" fillId="34" borderId="13" xfId="228" applyNumberFormat="1" applyFont="1" applyFill="1" applyBorder="1" applyAlignment="1" applyProtection="1">
      <alignment horizontal="right"/>
      <protection hidden="1"/>
    </xf>
    <xf numFmtId="164" fontId="6" fillId="34" borderId="10" xfId="229" applyNumberFormat="1" applyFont="1" applyFill="1" applyBorder="1" applyAlignment="1" applyProtection="1">
      <alignment horizontal="right" wrapText="1"/>
      <protection hidden="1"/>
    </xf>
    <xf numFmtId="164" fontId="6" fillId="34" borderId="13" xfId="229" applyNumberFormat="1" applyFont="1" applyFill="1" applyBorder="1" applyAlignment="1" applyProtection="1">
      <alignment horizontal="right"/>
      <protection hidden="1"/>
    </xf>
    <xf numFmtId="164" fontId="6" fillId="34" borderId="10" xfId="230" applyNumberFormat="1" applyFont="1" applyFill="1" applyBorder="1" applyAlignment="1" applyProtection="1">
      <alignment horizontal="right" wrapText="1"/>
      <protection hidden="1"/>
    </xf>
    <xf numFmtId="164" fontId="6" fillId="34" borderId="13" xfId="230" applyNumberFormat="1" applyFont="1" applyFill="1" applyBorder="1" applyAlignment="1" applyProtection="1">
      <alignment horizontal="right"/>
      <protection hidden="1"/>
    </xf>
    <xf numFmtId="164" fontId="6" fillId="34" borderId="10" xfId="231" applyNumberFormat="1" applyFont="1" applyFill="1" applyBorder="1" applyAlignment="1" applyProtection="1">
      <alignment horizontal="right" wrapText="1"/>
      <protection hidden="1"/>
    </xf>
    <xf numFmtId="164" fontId="6" fillId="34" borderId="13" xfId="231" applyNumberFormat="1" applyFont="1" applyFill="1" applyBorder="1" applyAlignment="1" applyProtection="1">
      <alignment horizontal="right"/>
      <protection hidden="1"/>
    </xf>
    <xf numFmtId="164" fontId="6" fillId="34" borderId="10" xfId="232" applyNumberFormat="1" applyFont="1" applyFill="1" applyBorder="1" applyAlignment="1" applyProtection="1">
      <alignment horizontal="right" wrapText="1"/>
      <protection hidden="1"/>
    </xf>
    <xf numFmtId="164" fontId="6" fillId="34" borderId="13" xfId="232" applyNumberFormat="1" applyFont="1" applyFill="1" applyBorder="1" applyAlignment="1" applyProtection="1">
      <alignment horizontal="right"/>
      <protection hidden="1"/>
    </xf>
    <xf numFmtId="164" fontId="6" fillId="34" borderId="10" xfId="233" applyNumberFormat="1" applyFont="1" applyFill="1" applyBorder="1" applyAlignment="1" applyProtection="1">
      <alignment horizontal="right" wrapText="1"/>
      <protection hidden="1"/>
    </xf>
    <xf numFmtId="164" fontId="6" fillId="34" borderId="13" xfId="233" applyNumberFormat="1" applyFont="1" applyFill="1" applyBorder="1" applyAlignment="1" applyProtection="1">
      <alignment horizontal="right"/>
      <protection hidden="1"/>
    </xf>
    <xf numFmtId="164" fontId="6" fillId="34" borderId="10" xfId="234" applyNumberFormat="1" applyFont="1" applyFill="1" applyBorder="1" applyAlignment="1" applyProtection="1">
      <alignment horizontal="right" wrapText="1"/>
      <protection hidden="1"/>
    </xf>
    <xf numFmtId="164" fontId="6" fillId="34" borderId="13" xfId="234" applyNumberFormat="1" applyFont="1" applyFill="1" applyBorder="1" applyAlignment="1" applyProtection="1">
      <alignment horizontal="right"/>
      <protection hidden="1"/>
    </xf>
    <xf numFmtId="164" fontId="6" fillId="34" borderId="10" xfId="235" applyNumberFormat="1" applyFont="1" applyFill="1" applyBorder="1" applyAlignment="1" applyProtection="1">
      <alignment horizontal="right" wrapText="1"/>
      <protection hidden="1"/>
    </xf>
    <xf numFmtId="164" fontId="6" fillId="34" borderId="13" xfId="235" applyNumberFormat="1" applyFont="1" applyFill="1" applyBorder="1" applyAlignment="1" applyProtection="1">
      <alignment horizontal="right"/>
      <protection hidden="1"/>
    </xf>
    <xf numFmtId="164" fontId="6" fillId="34" borderId="10" xfId="236" applyNumberFormat="1" applyFont="1" applyFill="1" applyBorder="1" applyAlignment="1" applyProtection="1">
      <alignment horizontal="right" wrapText="1"/>
      <protection hidden="1"/>
    </xf>
    <xf numFmtId="164" fontId="6" fillId="34" borderId="13" xfId="236" applyNumberFormat="1" applyFont="1" applyFill="1" applyBorder="1" applyAlignment="1" applyProtection="1">
      <alignment horizontal="right"/>
      <protection hidden="1"/>
    </xf>
    <xf numFmtId="164" fontId="6" fillId="34" borderId="10" xfId="237" applyNumberFormat="1" applyFont="1" applyFill="1" applyBorder="1" applyAlignment="1" applyProtection="1">
      <alignment horizontal="right" wrapText="1"/>
      <protection hidden="1"/>
    </xf>
    <xf numFmtId="164" fontId="6" fillId="34" borderId="13" xfId="237" applyNumberFormat="1" applyFont="1" applyFill="1" applyBorder="1" applyAlignment="1" applyProtection="1">
      <alignment horizontal="right"/>
      <protection hidden="1"/>
    </xf>
    <xf numFmtId="164" fontId="6" fillId="34" borderId="10" xfId="238" applyNumberFormat="1" applyFont="1" applyFill="1" applyBorder="1" applyAlignment="1" applyProtection="1">
      <alignment horizontal="right" wrapText="1"/>
      <protection hidden="1"/>
    </xf>
    <xf numFmtId="164" fontId="6" fillId="34" borderId="13" xfId="238" applyNumberFormat="1" applyFont="1" applyFill="1" applyBorder="1" applyAlignment="1" applyProtection="1">
      <alignment horizontal="right"/>
      <protection hidden="1"/>
    </xf>
    <xf numFmtId="164" fontId="6" fillId="34" borderId="10" xfId="239" applyNumberFormat="1" applyFont="1" applyFill="1" applyBorder="1" applyAlignment="1" applyProtection="1">
      <alignment horizontal="right" wrapText="1"/>
      <protection hidden="1"/>
    </xf>
    <xf numFmtId="164" fontId="6" fillId="34" borderId="13" xfId="239" applyNumberFormat="1" applyFont="1" applyFill="1" applyBorder="1" applyAlignment="1" applyProtection="1">
      <alignment horizontal="right"/>
      <protection hidden="1"/>
    </xf>
    <xf numFmtId="164" fontId="6" fillId="34" borderId="10" xfId="240" applyNumberFormat="1" applyFont="1" applyFill="1" applyBorder="1" applyAlignment="1" applyProtection="1">
      <alignment horizontal="right" wrapText="1"/>
      <protection hidden="1"/>
    </xf>
    <xf numFmtId="164" fontId="6" fillId="34" borderId="13" xfId="240" applyNumberFormat="1" applyFont="1" applyFill="1" applyBorder="1" applyAlignment="1" applyProtection="1">
      <alignment horizontal="right"/>
      <protection hidden="1"/>
    </xf>
    <xf numFmtId="164" fontId="6" fillId="34" borderId="10" xfId="53" applyNumberFormat="1" applyFont="1" applyFill="1" applyBorder="1" applyAlignment="1" applyProtection="1">
      <alignment horizontal="right" wrapText="1"/>
      <protection hidden="1"/>
    </xf>
    <xf numFmtId="164" fontId="6" fillId="34" borderId="13" xfId="53" applyNumberFormat="1" applyFont="1" applyFill="1" applyBorder="1" applyAlignment="1" applyProtection="1">
      <alignment horizontal="right"/>
      <protection hidden="1"/>
    </xf>
    <xf numFmtId="164" fontId="6" fillId="13" borderId="10" xfId="54" applyNumberFormat="1" applyFont="1" applyFill="1" applyBorder="1" applyAlignment="1" applyProtection="1">
      <alignment horizontal="right" wrapText="1"/>
      <protection hidden="1"/>
    </xf>
    <xf numFmtId="164" fontId="6" fillId="13" borderId="13" xfId="54" applyNumberFormat="1" applyFont="1" applyFill="1" applyBorder="1" applyAlignment="1" applyProtection="1">
      <alignment horizontal="right"/>
      <protection hidden="1"/>
    </xf>
    <xf numFmtId="164" fontId="6" fillId="0" borderId="10" xfId="55" applyNumberFormat="1" applyFont="1" applyFill="1" applyBorder="1" applyAlignment="1" applyProtection="1">
      <alignment horizontal="right" wrapText="1"/>
      <protection hidden="1"/>
    </xf>
    <xf numFmtId="164" fontId="6" fillId="0" borderId="13" xfId="55" applyNumberFormat="1" applyFont="1" applyFill="1" applyBorder="1" applyAlignment="1" applyProtection="1">
      <alignment horizontal="right"/>
      <protection hidden="1"/>
    </xf>
    <xf numFmtId="164" fontId="6" fillId="0" borderId="10" xfId="56" applyNumberFormat="1" applyFont="1" applyFill="1" applyBorder="1" applyAlignment="1" applyProtection="1">
      <alignment horizontal="right" wrapText="1"/>
      <protection hidden="1"/>
    </xf>
    <xf numFmtId="164" fontId="6" fillId="0" borderId="13" xfId="56" applyNumberFormat="1" applyFont="1" applyFill="1" applyBorder="1" applyAlignment="1" applyProtection="1">
      <alignment horizontal="right"/>
      <protection hidden="1"/>
    </xf>
    <xf numFmtId="164" fontId="6" fillId="0" borderId="10" xfId="57" applyNumberFormat="1" applyFont="1" applyFill="1" applyBorder="1" applyAlignment="1" applyProtection="1">
      <alignment horizontal="right" wrapText="1"/>
      <protection hidden="1"/>
    </xf>
    <xf numFmtId="164" fontId="6" fillId="0" borderId="13" xfId="57" applyNumberFormat="1" applyFont="1" applyFill="1" applyBorder="1" applyAlignment="1" applyProtection="1">
      <alignment horizontal="right"/>
      <protection hidden="1"/>
    </xf>
    <xf numFmtId="164" fontId="6" fillId="0" borderId="10" xfId="58" applyNumberFormat="1" applyFont="1" applyFill="1" applyBorder="1" applyAlignment="1" applyProtection="1">
      <alignment horizontal="right" wrapText="1"/>
      <protection hidden="1"/>
    </xf>
    <xf numFmtId="164" fontId="6" fillId="0" borderId="13" xfId="58" applyNumberFormat="1" applyFont="1" applyFill="1" applyBorder="1" applyAlignment="1" applyProtection="1">
      <alignment horizontal="right"/>
      <protection hidden="1"/>
    </xf>
    <xf numFmtId="164" fontId="6" fillId="0" borderId="10" xfId="59" applyNumberFormat="1" applyFont="1" applyFill="1" applyBorder="1" applyAlignment="1" applyProtection="1">
      <alignment horizontal="right" wrapText="1"/>
      <protection hidden="1"/>
    </xf>
    <xf numFmtId="164" fontId="6" fillId="0" borderId="13" xfId="59" applyNumberFormat="1" applyFont="1" applyFill="1" applyBorder="1" applyAlignment="1" applyProtection="1">
      <alignment horizontal="right"/>
      <protection hidden="1"/>
    </xf>
    <xf numFmtId="164" fontId="6" fillId="0" borderId="10" xfId="60" applyNumberFormat="1" applyFont="1" applyFill="1" applyBorder="1" applyAlignment="1" applyProtection="1">
      <alignment horizontal="right" wrapText="1"/>
      <protection hidden="1"/>
    </xf>
    <xf numFmtId="164" fontId="6" fillId="0" borderId="13" xfId="60" applyNumberFormat="1" applyFont="1" applyFill="1" applyBorder="1" applyAlignment="1" applyProtection="1">
      <alignment horizontal="right"/>
      <protection hidden="1"/>
    </xf>
    <xf numFmtId="164" fontId="6" fillId="0" borderId="10" xfId="61" applyNumberFormat="1" applyFont="1" applyFill="1" applyBorder="1" applyAlignment="1" applyProtection="1">
      <alignment horizontal="right" wrapText="1"/>
      <protection hidden="1"/>
    </xf>
    <xf numFmtId="164" fontId="6" fillId="0" borderId="13" xfId="61" applyNumberFormat="1" applyFont="1" applyFill="1" applyBorder="1" applyAlignment="1" applyProtection="1">
      <alignment horizontal="right"/>
      <protection hidden="1"/>
    </xf>
    <xf numFmtId="164" fontId="6" fillId="0" borderId="10" xfId="62" applyNumberFormat="1" applyFont="1" applyFill="1" applyBorder="1" applyAlignment="1" applyProtection="1">
      <alignment horizontal="right" wrapText="1"/>
      <protection hidden="1"/>
    </xf>
    <xf numFmtId="164" fontId="6" fillId="0" borderId="13" xfId="62" applyNumberFormat="1" applyFont="1" applyFill="1" applyBorder="1" applyAlignment="1" applyProtection="1">
      <alignment horizontal="right"/>
      <protection hidden="1"/>
    </xf>
    <xf numFmtId="164" fontId="6" fillId="0" borderId="10" xfId="64" applyNumberFormat="1" applyFont="1" applyFill="1" applyBorder="1" applyAlignment="1" applyProtection="1">
      <alignment horizontal="right" wrapText="1"/>
      <protection hidden="1"/>
    </xf>
    <xf numFmtId="164" fontId="6" fillId="0" borderId="13" xfId="64" applyNumberFormat="1" applyFont="1" applyFill="1" applyBorder="1" applyAlignment="1" applyProtection="1">
      <alignment horizontal="right"/>
      <protection hidden="1"/>
    </xf>
    <xf numFmtId="164" fontId="6" fillId="0" borderId="10" xfId="65" applyNumberFormat="1" applyFont="1" applyFill="1" applyBorder="1" applyAlignment="1" applyProtection="1">
      <alignment horizontal="right" wrapText="1"/>
      <protection hidden="1"/>
    </xf>
    <xf numFmtId="164" fontId="6" fillId="0" borderId="13" xfId="65" applyNumberFormat="1" applyFont="1" applyFill="1" applyBorder="1" applyAlignment="1" applyProtection="1">
      <alignment horizontal="right"/>
      <protection hidden="1"/>
    </xf>
    <xf numFmtId="164" fontId="6" fillId="0" borderId="10" xfId="66" applyNumberFormat="1" applyFont="1" applyFill="1" applyBorder="1" applyAlignment="1" applyProtection="1">
      <alignment horizontal="right" wrapText="1"/>
      <protection hidden="1"/>
    </xf>
    <xf numFmtId="164" fontId="6" fillId="0" borderId="13" xfId="66" applyNumberFormat="1" applyFont="1" applyFill="1" applyBorder="1" applyAlignment="1" applyProtection="1">
      <alignment horizontal="right"/>
      <protection hidden="1"/>
    </xf>
    <xf numFmtId="164" fontId="6" fillId="0" borderId="10" xfId="67" applyNumberFormat="1" applyFont="1" applyFill="1" applyBorder="1" applyAlignment="1" applyProtection="1">
      <alignment horizontal="right" wrapText="1"/>
      <protection hidden="1"/>
    </xf>
    <xf numFmtId="164" fontId="6" fillId="0" borderId="13" xfId="67" applyNumberFormat="1" applyFont="1" applyFill="1" applyBorder="1" applyAlignment="1" applyProtection="1">
      <alignment horizontal="right"/>
      <protection hidden="1"/>
    </xf>
    <xf numFmtId="164" fontId="6" fillId="0" borderId="10" xfId="68" applyNumberFormat="1" applyFont="1" applyFill="1" applyBorder="1" applyAlignment="1" applyProtection="1">
      <alignment horizontal="right" wrapText="1"/>
      <protection hidden="1"/>
    </xf>
    <xf numFmtId="164" fontId="6" fillId="0" borderId="13" xfId="68" applyNumberFormat="1" applyFont="1" applyFill="1" applyBorder="1" applyAlignment="1" applyProtection="1">
      <alignment horizontal="right"/>
      <protection hidden="1"/>
    </xf>
    <xf numFmtId="164" fontId="6" fillId="0" borderId="10" xfId="69" applyNumberFormat="1" applyFont="1" applyFill="1" applyBorder="1" applyAlignment="1" applyProtection="1">
      <alignment horizontal="right" wrapText="1"/>
      <protection hidden="1"/>
    </xf>
    <xf numFmtId="164" fontId="6" fillId="0" borderId="13" xfId="69" applyNumberFormat="1" applyFont="1" applyFill="1" applyBorder="1" applyAlignment="1" applyProtection="1">
      <alignment horizontal="right"/>
      <protection hidden="1"/>
    </xf>
    <xf numFmtId="164" fontId="6" fillId="0" borderId="10" xfId="70" applyNumberFormat="1" applyFont="1" applyFill="1" applyBorder="1" applyAlignment="1" applyProtection="1">
      <alignment horizontal="right" wrapText="1"/>
      <protection hidden="1"/>
    </xf>
    <xf numFmtId="164" fontId="6" fillId="0" borderId="13" xfId="70" applyNumberFormat="1" applyFont="1" applyFill="1" applyBorder="1" applyAlignment="1" applyProtection="1">
      <alignment horizontal="right"/>
      <protection hidden="1"/>
    </xf>
    <xf numFmtId="164" fontId="6" fillId="0" borderId="10" xfId="71" applyNumberFormat="1" applyFont="1" applyFill="1" applyBorder="1" applyAlignment="1" applyProtection="1">
      <alignment horizontal="right" wrapText="1"/>
      <protection hidden="1"/>
    </xf>
    <xf numFmtId="164" fontId="6" fillId="0" borderId="13" xfId="71" applyNumberFormat="1" applyFont="1" applyFill="1" applyBorder="1" applyAlignment="1" applyProtection="1">
      <alignment horizontal="right"/>
      <protection hidden="1"/>
    </xf>
    <xf numFmtId="164" fontId="6" fillId="0" borderId="10" xfId="72" applyNumberFormat="1" applyFont="1" applyFill="1" applyBorder="1" applyAlignment="1" applyProtection="1">
      <alignment horizontal="right" wrapText="1"/>
      <protection hidden="1"/>
    </xf>
    <xf numFmtId="164" fontId="6" fillId="0" borderId="13" xfId="72" applyNumberFormat="1" applyFont="1" applyFill="1" applyBorder="1" applyAlignment="1" applyProtection="1">
      <alignment horizontal="right"/>
      <protection hidden="1"/>
    </xf>
    <xf numFmtId="164" fontId="6" fillId="0" borderId="10" xfId="73" applyNumberFormat="1" applyFont="1" applyFill="1" applyBorder="1" applyAlignment="1" applyProtection="1">
      <alignment horizontal="right" wrapText="1"/>
      <protection hidden="1"/>
    </xf>
    <xf numFmtId="164" fontId="6" fillId="0" borderId="13" xfId="73" applyNumberFormat="1" applyFont="1" applyFill="1" applyBorder="1" applyAlignment="1" applyProtection="1">
      <alignment horizontal="right"/>
      <protection hidden="1"/>
    </xf>
    <xf numFmtId="164" fontId="6" fillId="0" borderId="10" xfId="75" applyNumberFormat="1" applyFont="1" applyFill="1" applyBorder="1" applyAlignment="1" applyProtection="1">
      <alignment horizontal="right" wrapText="1"/>
      <protection hidden="1"/>
    </xf>
    <xf numFmtId="164" fontId="6" fillId="0" borderId="13" xfId="75" applyNumberFormat="1" applyFont="1" applyFill="1" applyBorder="1" applyAlignment="1" applyProtection="1">
      <alignment horizontal="right"/>
      <protection hidden="1"/>
    </xf>
    <xf numFmtId="164" fontId="6" fillId="0" borderId="10" xfId="76" applyNumberFormat="1" applyFont="1" applyFill="1" applyBorder="1" applyAlignment="1" applyProtection="1">
      <alignment horizontal="right" wrapText="1"/>
      <protection hidden="1"/>
    </xf>
    <xf numFmtId="164" fontId="6" fillId="0" borderId="13" xfId="76" applyNumberFormat="1" applyFont="1" applyFill="1" applyBorder="1" applyAlignment="1" applyProtection="1">
      <alignment horizontal="right"/>
      <protection hidden="1"/>
    </xf>
    <xf numFmtId="164" fontId="6" fillId="0" borderId="10" xfId="78" applyNumberFormat="1" applyFont="1" applyFill="1" applyBorder="1" applyAlignment="1" applyProtection="1">
      <alignment horizontal="right" wrapText="1"/>
      <protection hidden="1"/>
    </xf>
    <xf numFmtId="164" fontId="6" fillId="0" borderId="13" xfId="78" applyNumberFormat="1" applyFont="1" applyFill="1" applyBorder="1" applyAlignment="1" applyProtection="1">
      <alignment horizontal="right"/>
      <protection hidden="1"/>
    </xf>
    <xf numFmtId="164" fontId="6" fillId="0" borderId="10" xfId="77" applyNumberFormat="1" applyFont="1" applyFill="1" applyBorder="1" applyAlignment="1" applyProtection="1">
      <alignment horizontal="right" wrapText="1"/>
      <protection hidden="1"/>
    </xf>
    <xf numFmtId="164" fontId="6" fillId="0" borderId="13" xfId="77" applyNumberFormat="1" applyFont="1" applyFill="1" applyBorder="1" applyAlignment="1" applyProtection="1">
      <alignment horizontal="right"/>
      <protection hidden="1"/>
    </xf>
    <xf numFmtId="164" fontId="6" fillId="0" borderId="10" xfId="79" applyNumberFormat="1" applyFont="1" applyFill="1" applyBorder="1" applyAlignment="1" applyProtection="1">
      <alignment horizontal="right" wrapText="1"/>
      <protection hidden="1"/>
    </xf>
    <xf numFmtId="164" fontId="6" fillId="0" borderId="13" xfId="79" applyNumberFormat="1" applyFont="1" applyFill="1" applyBorder="1" applyAlignment="1" applyProtection="1">
      <alignment horizontal="right"/>
      <protection hidden="1"/>
    </xf>
    <xf numFmtId="164" fontId="6" fillId="0" borderId="10" xfId="81" applyNumberFormat="1" applyFont="1" applyFill="1" applyBorder="1" applyAlignment="1" applyProtection="1">
      <alignment horizontal="right" wrapText="1"/>
      <protection hidden="1"/>
    </xf>
    <xf numFmtId="164" fontId="6" fillId="0" borderId="13" xfId="81" applyNumberFormat="1" applyFont="1" applyFill="1" applyBorder="1" applyAlignment="1" applyProtection="1">
      <alignment horizontal="right"/>
      <protection hidden="1"/>
    </xf>
    <xf numFmtId="164" fontId="6" fillId="0" borderId="10" xfId="80" applyNumberFormat="1" applyFont="1" applyFill="1" applyBorder="1" applyAlignment="1" applyProtection="1">
      <alignment horizontal="right" wrapText="1"/>
      <protection hidden="1"/>
    </xf>
    <xf numFmtId="164" fontId="6" fillId="0" borderId="13" xfId="80" applyNumberFormat="1" applyFont="1" applyFill="1" applyBorder="1" applyAlignment="1" applyProtection="1">
      <alignment horizontal="right"/>
      <protection hidden="1"/>
    </xf>
    <xf numFmtId="164" fontId="6" fillId="0" borderId="10" xfId="82" applyNumberFormat="1" applyFont="1" applyFill="1" applyBorder="1" applyAlignment="1" applyProtection="1">
      <alignment horizontal="right" wrapText="1"/>
      <protection hidden="1"/>
    </xf>
    <xf numFmtId="164" fontId="6" fillId="0" borderId="13" xfId="82" applyNumberFormat="1" applyFont="1" applyFill="1" applyBorder="1" applyAlignment="1" applyProtection="1">
      <alignment horizontal="right"/>
      <protection hidden="1"/>
    </xf>
    <xf numFmtId="164" fontId="6" fillId="0" borderId="10" xfId="83" applyNumberFormat="1" applyFont="1" applyFill="1" applyBorder="1" applyAlignment="1" applyProtection="1">
      <alignment horizontal="right" wrapText="1"/>
      <protection hidden="1"/>
    </xf>
    <xf numFmtId="164" fontId="6" fillId="0" borderId="13" xfId="83" applyNumberFormat="1" applyFont="1" applyFill="1" applyBorder="1" applyAlignment="1" applyProtection="1">
      <alignment horizontal="right"/>
      <protection hidden="1"/>
    </xf>
    <xf numFmtId="164" fontId="6" fillId="0" borderId="10" xfId="84" applyNumberFormat="1" applyFont="1" applyFill="1" applyBorder="1" applyAlignment="1" applyProtection="1">
      <alignment horizontal="right" wrapText="1"/>
      <protection hidden="1"/>
    </xf>
    <xf numFmtId="164" fontId="6" fillId="0" borderId="13" xfId="84" applyNumberFormat="1" applyFont="1" applyFill="1" applyBorder="1" applyAlignment="1" applyProtection="1">
      <alignment horizontal="right"/>
      <protection hidden="1"/>
    </xf>
    <xf numFmtId="164" fontId="6" fillId="0" borderId="10" xfId="86" applyNumberFormat="1" applyFont="1" applyFill="1" applyBorder="1" applyAlignment="1" applyProtection="1">
      <alignment horizontal="right" wrapText="1"/>
      <protection hidden="1"/>
    </xf>
    <xf numFmtId="164" fontId="6" fillId="0" borderId="13" xfId="86" applyNumberFormat="1" applyFont="1" applyFill="1" applyBorder="1" applyAlignment="1" applyProtection="1">
      <alignment horizontal="right"/>
      <protection hidden="1"/>
    </xf>
    <xf numFmtId="164" fontId="6" fillId="0" borderId="10" xfId="87" applyNumberFormat="1" applyFont="1" applyFill="1" applyBorder="1" applyAlignment="1" applyProtection="1">
      <alignment horizontal="right" wrapText="1"/>
      <protection hidden="1"/>
    </xf>
    <xf numFmtId="164" fontId="6" fillId="0" borderId="13" xfId="87" applyNumberFormat="1" applyFont="1" applyFill="1" applyBorder="1" applyAlignment="1" applyProtection="1">
      <alignment horizontal="right"/>
      <protection hidden="1"/>
    </xf>
    <xf numFmtId="164" fontId="6" fillId="0" borderId="10" xfId="88" applyNumberFormat="1" applyFont="1" applyFill="1" applyBorder="1" applyAlignment="1" applyProtection="1">
      <alignment horizontal="right" wrapText="1"/>
      <protection hidden="1"/>
    </xf>
    <xf numFmtId="164" fontId="6" fillId="0" borderId="13" xfId="88" applyNumberFormat="1" applyFont="1" applyFill="1" applyBorder="1" applyAlignment="1" applyProtection="1">
      <alignment horizontal="right"/>
      <protection hidden="1"/>
    </xf>
    <xf numFmtId="164" fontId="6" fillId="0" borderId="10" xfId="89" applyNumberFormat="1" applyFont="1" applyFill="1" applyBorder="1" applyAlignment="1" applyProtection="1">
      <alignment horizontal="right" wrapText="1"/>
      <protection hidden="1"/>
    </xf>
    <xf numFmtId="164" fontId="6" fillId="0" borderId="13" xfId="89" applyNumberFormat="1" applyFont="1" applyFill="1" applyBorder="1" applyAlignment="1" applyProtection="1">
      <alignment horizontal="right"/>
      <protection hidden="1"/>
    </xf>
    <xf numFmtId="164" fontId="6" fillId="0" borderId="10" xfId="90" applyNumberFormat="1" applyFont="1" applyFill="1" applyBorder="1" applyAlignment="1" applyProtection="1">
      <alignment horizontal="right" wrapText="1"/>
      <protection hidden="1"/>
    </xf>
    <xf numFmtId="164" fontId="6" fillId="0" borderId="13" xfId="90" applyNumberFormat="1" applyFont="1" applyFill="1" applyBorder="1" applyAlignment="1" applyProtection="1">
      <alignment horizontal="right"/>
      <protection hidden="1"/>
    </xf>
    <xf numFmtId="164" fontId="6" fillId="0" borderId="10" xfId="91" applyNumberFormat="1" applyFont="1" applyFill="1" applyBorder="1" applyAlignment="1" applyProtection="1">
      <alignment horizontal="right" wrapText="1"/>
      <protection hidden="1"/>
    </xf>
    <xf numFmtId="164" fontId="6" fillId="0" borderId="13" xfId="91" applyNumberFormat="1" applyFont="1" applyFill="1" applyBorder="1" applyAlignment="1" applyProtection="1">
      <alignment horizontal="right"/>
      <protection hidden="1"/>
    </xf>
    <xf numFmtId="164" fontId="6" fillId="0" borderId="10" xfId="92" applyNumberFormat="1" applyFont="1" applyFill="1" applyBorder="1" applyAlignment="1" applyProtection="1">
      <alignment horizontal="right" wrapText="1"/>
      <protection hidden="1"/>
    </xf>
    <xf numFmtId="164" fontId="6" fillId="0" borderId="13" xfId="92" applyNumberFormat="1" applyFont="1" applyFill="1" applyBorder="1" applyAlignment="1" applyProtection="1">
      <alignment horizontal="right"/>
      <protection hidden="1"/>
    </xf>
    <xf numFmtId="164" fontId="6" fillId="0" borderId="10" xfId="93" applyNumberFormat="1" applyFont="1" applyFill="1" applyBorder="1" applyAlignment="1" applyProtection="1">
      <alignment horizontal="right" wrapText="1"/>
      <protection hidden="1"/>
    </xf>
    <xf numFmtId="164" fontId="6" fillId="0" borderId="13" xfId="93" applyNumberFormat="1" applyFont="1" applyFill="1" applyBorder="1" applyAlignment="1" applyProtection="1">
      <alignment horizontal="right"/>
      <protection hidden="1"/>
    </xf>
    <xf numFmtId="164" fontId="6" fillId="0" borderId="10" xfId="94" applyNumberFormat="1" applyFont="1" applyFill="1" applyBorder="1" applyAlignment="1" applyProtection="1">
      <alignment horizontal="right" wrapText="1"/>
      <protection hidden="1"/>
    </xf>
    <xf numFmtId="164" fontId="6" fillId="0" borderId="13" xfId="94" applyNumberFormat="1" applyFont="1" applyFill="1" applyBorder="1" applyAlignment="1" applyProtection="1">
      <alignment horizontal="right"/>
      <protection hidden="1"/>
    </xf>
    <xf numFmtId="164" fontId="6" fillId="0" borderId="10" xfId="95" applyNumberFormat="1" applyFont="1" applyFill="1" applyBorder="1" applyAlignment="1" applyProtection="1">
      <alignment horizontal="right" wrapText="1"/>
      <protection hidden="1"/>
    </xf>
    <xf numFmtId="164" fontId="6" fillId="0" borderId="13" xfId="95" applyNumberFormat="1" applyFont="1" applyFill="1" applyBorder="1" applyAlignment="1" applyProtection="1">
      <alignment horizontal="right"/>
      <protection hidden="1"/>
    </xf>
    <xf numFmtId="164" fontId="6" fillId="0" borderId="10" xfId="97" applyNumberFormat="1" applyFont="1" applyFill="1" applyBorder="1" applyAlignment="1" applyProtection="1">
      <alignment horizontal="right" wrapText="1"/>
      <protection hidden="1"/>
    </xf>
    <xf numFmtId="164" fontId="6" fillId="0" borderId="13" xfId="97" applyNumberFormat="1" applyFont="1" applyFill="1" applyBorder="1" applyAlignment="1" applyProtection="1">
      <alignment horizontal="right"/>
      <protection hidden="1"/>
    </xf>
    <xf numFmtId="164" fontId="6" fillId="13" borderId="10" xfId="98" applyNumberFormat="1" applyFont="1" applyFill="1" applyBorder="1" applyAlignment="1" applyProtection="1">
      <alignment horizontal="right" wrapText="1"/>
      <protection hidden="1"/>
    </xf>
    <xf numFmtId="164" fontId="6" fillId="13" borderId="13" xfId="98" applyNumberFormat="1" applyFont="1" applyFill="1" applyBorder="1" applyAlignment="1" applyProtection="1">
      <alignment horizontal="right"/>
      <protection hidden="1"/>
    </xf>
    <xf numFmtId="164" fontId="6" fillId="0" borderId="10" xfId="99" applyNumberFormat="1" applyFont="1" applyFill="1" applyBorder="1" applyAlignment="1" applyProtection="1">
      <alignment horizontal="right" wrapText="1"/>
      <protection hidden="1"/>
    </xf>
    <xf numFmtId="164" fontId="6" fillId="0" borderId="13" xfId="99" applyNumberFormat="1" applyFont="1" applyFill="1" applyBorder="1" applyAlignment="1" applyProtection="1">
      <alignment horizontal="right"/>
      <protection hidden="1"/>
    </xf>
    <xf numFmtId="164" fontId="6" fillId="0" borderId="10" xfId="100" applyNumberFormat="1" applyFont="1" applyFill="1" applyBorder="1" applyAlignment="1" applyProtection="1">
      <alignment horizontal="right" wrapText="1"/>
      <protection hidden="1"/>
    </xf>
    <xf numFmtId="164" fontId="6" fillId="0" borderId="13" xfId="100" applyNumberFormat="1" applyFont="1" applyFill="1" applyBorder="1" applyAlignment="1" applyProtection="1">
      <alignment horizontal="right"/>
      <protection hidden="1"/>
    </xf>
    <xf numFmtId="164" fontId="6" fillId="0" borderId="10" xfId="101" applyNumberFormat="1" applyFont="1" applyFill="1" applyBorder="1" applyAlignment="1" applyProtection="1">
      <alignment horizontal="right" wrapText="1"/>
      <protection hidden="1"/>
    </xf>
    <xf numFmtId="164" fontId="6" fillId="0" borderId="13" xfId="101" applyNumberFormat="1" applyFont="1" applyFill="1" applyBorder="1" applyAlignment="1" applyProtection="1">
      <alignment horizontal="right"/>
      <protection hidden="1"/>
    </xf>
    <xf numFmtId="164" fontId="6" fillId="0" borderId="10" xfId="102" applyNumberFormat="1" applyFont="1" applyFill="1" applyBorder="1" applyAlignment="1" applyProtection="1">
      <alignment horizontal="right" wrapText="1"/>
      <protection hidden="1"/>
    </xf>
    <xf numFmtId="164" fontId="6" fillId="0" borderId="13" xfId="102" applyNumberFormat="1" applyFont="1" applyFill="1" applyBorder="1" applyAlignment="1" applyProtection="1">
      <alignment horizontal="right"/>
      <protection hidden="1"/>
    </xf>
    <xf numFmtId="164" fontId="6" fillId="0" borderId="10" xfId="103" applyNumberFormat="1" applyFont="1" applyFill="1" applyBorder="1" applyAlignment="1" applyProtection="1">
      <alignment horizontal="right" wrapText="1"/>
      <protection hidden="1"/>
    </xf>
    <xf numFmtId="164" fontId="6" fillId="0" borderId="13" xfId="103" applyNumberFormat="1" applyFont="1" applyFill="1" applyBorder="1" applyAlignment="1" applyProtection="1">
      <alignment horizontal="right"/>
      <protection hidden="1"/>
    </xf>
    <xf numFmtId="164" fontId="6" fillId="0" borderId="10" xfId="104" applyNumberFormat="1" applyFont="1" applyFill="1" applyBorder="1" applyAlignment="1" applyProtection="1">
      <alignment horizontal="right" wrapText="1"/>
      <protection hidden="1"/>
    </xf>
    <xf numFmtId="164" fontId="6" fillId="0" borderId="13" xfId="104" applyNumberFormat="1" applyFont="1" applyFill="1" applyBorder="1" applyAlignment="1" applyProtection="1">
      <alignment horizontal="right"/>
      <protection hidden="1"/>
    </xf>
    <xf numFmtId="164" fontId="6" fillId="13" borderId="10" xfId="105" applyNumberFormat="1" applyFont="1" applyFill="1" applyBorder="1" applyAlignment="1" applyProtection="1">
      <alignment horizontal="right" wrapText="1"/>
      <protection hidden="1"/>
    </xf>
    <xf numFmtId="164" fontId="6" fillId="13" borderId="13" xfId="105" applyNumberFormat="1" applyFont="1" applyFill="1" applyBorder="1" applyAlignment="1" applyProtection="1">
      <alignment horizontal="right"/>
      <protection hidden="1"/>
    </xf>
    <xf numFmtId="164" fontId="6" fillId="0" borderId="10" xfId="106" applyNumberFormat="1" applyFont="1" applyFill="1" applyBorder="1" applyAlignment="1" applyProtection="1">
      <alignment horizontal="right" wrapText="1"/>
      <protection hidden="1"/>
    </xf>
    <xf numFmtId="164" fontId="6" fillId="0" borderId="13" xfId="106" applyNumberFormat="1" applyFont="1" applyFill="1" applyBorder="1" applyAlignment="1" applyProtection="1">
      <alignment horizontal="right"/>
      <protection hidden="1"/>
    </xf>
    <xf numFmtId="164" fontId="6" fillId="0" borderId="10" xfId="108" applyNumberFormat="1" applyFont="1" applyFill="1" applyBorder="1" applyAlignment="1" applyProtection="1">
      <alignment horizontal="right" wrapText="1"/>
      <protection hidden="1"/>
    </xf>
    <xf numFmtId="164" fontId="6" fillId="0" borderId="13" xfId="108" applyNumberFormat="1" applyFont="1" applyFill="1" applyBorder="1" applyAlignment="1" applyProtection="1">
      <alignment horizontal="right"/>
      <protection hidden="1"/>
    </xf>
    <xf numFmtId="164" fontId="6" fillId="0" borderId="10" xfId="109" applyNumberFormat="1" applyFont="1" applyFill="1" applyBorder="1" applyAlignment="1" applyProtection="1">
      <alignment horizontal="right" wrapText="1"/>
      <protection hidden="1"/>
    </xf>
    <xf numFmtId="164" fontId="6" fillId="0" borderId="13" xfId="109" applyNumberFormat="1" applyFont="1" applyFill="1" applyBorder="1" applyAlignment="1" applyProtection="1">
      <alignment horizontal="right"/>
      <protection hidden="1"/>
    </xf>
    <xf numFmtId="164" fontId="6" fillId="13" borderId="10" xfId="110" applyNumberFormat="1" applyFont="1" applyFill="1" applyBorder="1" applyAlignment="1" applyProtection="1">
      <alignment horizontal="right" wrapText="1"/>
      <protection hidden="1"/>
    </xf>
    <xf numFmtId="164" fontId="6" fillId="13" borderId="13" xfId="110" applyNumberFormat="1" applyFont="1" applyFill="1" applyBorder="1" applyAlignment="1" applyProtection="1">
      <alignment horizontal="right"/>
      <protection hidden="1"/>
    </xf>
    <xf numFmtId="164" fontId="6" fillId="0" borderId="10" xfId="111" applyNumberFormat="1" applyFont="1" applyFill="1" applyBorder="1" applyAlignment="1" applyProtection="1">
      <alignment horizontal="right" wrapText="1"/>
      <protection hidden="1"/>
    </xf>
    <xf numFmtId="164" fontId="6" fillId="0" borderId="13" xfId="111" applyNumberFormat="1" applyFont="1" applyFill="1" applyBorder="1" applyAlignment="1" applyProtection="1">
      <alignment horizontal="right"/>
      <protection hidden="1"/>
    </xf>
    <xf numFmtId="164" fontId="6" fillId="13" borderId="10" xfId="112" applyNumberFormat="1" applyFont="1" applyFill="1" applyBorder="1" applyAlignment="1" applyProtection="1">
      <alignment horizontal="right" wrapText="1"/>
      <protection hidden="1"/>
    </xf>
    <xf numFmtId="164" fontId="6" fillId="13" borderId="13" xfId="112" applyNumberFormat="1" applyFont="1" applyFill="1" applyBorder="1" applyAlignment="1" applyProtection="1">
      <alignment horizontal="right"/>
      <protection hidden="1"/>
    </xf>
    <xf numFmtId="164" fontId="6" fillId="0" borderId="10" xfId="113" applyNumberFormat="1" applyFont="1" applyFill="1" applyBorder="1" applyAlignment="1" applyProtection="1">
      <alignment horizontal="right" wrapText="1"/>
      <protection hidden="1"/>
    </xf>
    <xf numFmtId="164" fontId="6" fillId="0" borderId="13" xfId="113" applyNumberFormat="1" applyFont="1" applyFill="1" applyBorder="1" applyAlignment="1" applyProtection="1">
      <alignment horizontal="right"/>
      <protection hidden="1"/>
    </xf>
    <xf numFmtId="164" fontId="6" fillId="13" borderId="10" xfId="114" applyNumberFormat="1" applyFont="1" applyFill="1" applyBorder="1" applyAlignment="1" applyProtection="1">
      <alignment horizontal="right" wrapText="1"/>
      <protection hidden="1"/>
    </xf>
    <xf numFmtId="164" fontId="6" fillId="13" borderId="13" xfId="114" applyNumberFormat="1" applyFont="1" applyFill="1" applyBorder="1" applyAlignment="1" applyProtection="1">
      <alignment horizontal="right"/>
      <protection hidden="1"/>
    </xf>
    <xf numFmtId="164" fontId="45" fillId="13" borderId="10" xfId="209" applyNumberFormat="1" applyFont="1" applyFill="1" applyBorder="1" applyAlignment="1" applyProtection="1">
      <alignment horizontal="right" wrapText="1"/>
      <protection hidden="1"/>
    </xf>
    <xf numFmtId="164" fontId="6" fillId="0" borderId="10" xfId="115" applyNumberFormat="1" applyFont="1" applyFill="1" applyBorder="1" applyAlignment="1" applyProtection="1">
      <alignment horizontal="right" wrapText="1"/>
      <protection hidden="1"/>
    </xf>
    <xf numFmtId="164" fontId="6" fillId="0" borderId="13" xfId="115" applyNumberFormat="1" applyFont="1" applyFill="1" applyBorder="1" applyAlignment="1" applyProtection="1">
      <alignment horizontal="right"/>
      <protection hidden="1"/>
    </xf>
    <xf numFmtId="164" fontId="6" fillId="0" borderId="10" xfId="117" applyNumberFormat="1" applyFont="1" applyFill="1" applyBorder="1" applyAlignment="1" applyProtection="1">
      <alignment horizontal="right" wrapText="1"/>
      <protection hidden="1"/>
    </xf>
    <xf numFmtId="164" fontId="6" fillId="0" borderId="13" xfId="117" applyNumberFormat="1" applyFont="1" applyFill="1" applyBorder="1" applyAlignment="1" applyProtection="1">
      <alignment horizontal="right"/>
      <protection hidden="1"/>
    </xf>
    <xf numFmtId="164" fontId="6" fillId="0" borderId="10" xfId="118" applyNumberFormat="1" applyFont="1" applyFill="1" applyBorder="1" applyAlignment="1" applyProtection="1">
      <alignment horizontal="right" wrapText="1"/>
      <protection hidden="1"/>
    </xf>
    <xf numFmtId="164" fontId="6" fillId="0" borderId="13" xfId="118" applyNumberFormat="1" applyFont="1" applyFill="1" applyBorder="1" applyAlignment="1" applyProtection="1">
      <alignment horizontal="right"/>
      <protection hidden="1"/>
    </xf>
    <xf numFmtId="164" fontId="6" fillId="0" borderId="10" xfId="119" applyNumberFormat="1" applyFont="1" applyFill="1" applyBorder="1" applyAlignment="1" applyProtection="1">
      <alignment horizontal="right" wrapText="1"/>
      <protection hidden="1"/>
    </xf>
    <xf numFmtId="164" fontId="6" fillId="0" borderId="13" xfId="119" applyNumberFormat="1" applyFont="1" applyFill="1" applyBorder="1" applyAlignment="1" applyProtection="1">
      <alignment horizontal="right"/>
      <protection hidden="1"/>
    </xf>
    <xf numFmtId="164" fontId="6" fillId="0" borderId="10" xfId="120" applyNumberFormat="1" applyFont="1" applyFill="1" applyBorder="1" applyAlignment="1" applyProtection="1">
      <alignment horizontal="right" wrapText="1"/>
      <protection hidden="1"/>
    </xf>
    <xf numFmtId="164" fontId="6" fillId="0" borderId="13" xfId="120" applyNumberFormat="1" applyFont="1" applyFill="1" applyBorder="1" applyAlignment="1" applyProtection="1">
      <alignment horizontal="right"/>
      <protection hidden="1"/>
    </xf>
    <xf numFmtId="164" fontId="6" fillId="0" borderId="10" xfId="121" applyNumberFormat="1" applyFont="1" applyFill="1" applyBorder="1" applyAlignment="1" applyProtection="1">
      <alignment horizontal="right" wrapText="1"/>
      <protection hidden="1"/>
    </xf>
    <xf numFmtId="164" fontId="6" fillId="0" borderId="13" xfId="121" applyNumberFormat="1" applyFont="1" applyFill="1" applyBorder="1" applyAlignment="1" applyProtection="1">
      <alignment horizontal="right"/>
      <protection hidden="1"/>
    </xf>
    <xf numFmtId="164" fontId="6" fillId="0" borderId="10" xfId="122" applyNumberFormat="1" applyFont="1" applyFill="1" applyBorder="1" applyAlignment="1" applyProtection="1">
      <alignment horizontal="right" wrapText="1"/>
      <protection hidden="1"/>
    </xf>
    <xf numFmtId="164" fontId="6" fillId="0" borderId="13" xfId="122" applyNumberFormat="1" applyFont="1" applyFill="1" applyBorder="1" applyAlignment="1" applyProtection="1">
      <alignment horizontal="right"/>
      <protection hidden="1"/>
    </xf>
    <xf numFmtId="164" fontId="6" fillId="0" borderId="10" xfId="123" applyNumberFormat="1" applyFont="1" applyFill="1" applyBorder="1" applyAlignment="1" applyProtection="1">
      <alignment horizontal="right" wrapText="1"/>
      <protection hidden="1"/>
    </xf>
    <xf numFmtId="164" fontId="6" fillId="0" borderId="13" xfId="123" applyNumberFormat="1" applyFont="1" applyFill="1" applyBorder="1" applyAlignment="1" applyProtection="1">
      <alignment horizontal="right"/>
      <protection hidden="1"/>
    </xf>
    <xf numFmtId="164" fontId="6" fillId="13" borderId="10" xfId="124" applyNumberFormat="1" applyFont="1" applyFill="1" applyBorder="1" applyAlignment="1" applyProtection="1">
      <alignment horizontal="right" wrapText="1"/>
      <protection hidden="1"/>
    </xf>
    <xf numFmtId="164" fontId="6" fillId="13" borderId="13" xfId="124" applyNumberFormat="1" applyFont="1" applyFill="1" applyBorder="1" applyAlignment="1" applyProtection="1">
      <alignment horizontal="right"/>
      <protection hidden="1"/>
    </xf>
    <xf numFmtId="164" fontId="6" fillId="0" borderId="10" xfId="124" applyNumberFormat="1" applyFont="1" applyFill="1" applyBorder="1" applyAlignment="1" applyProtection="1">
      <alignment horizontal="right" wrapText="1"/>
      <protection hidden="1"/>
    </xf>
    <xf numFmtId="164" fontId="6" fillId="0" borderId="13" xfId="124" applyNumberFormat="1" applyFont="1" applyFill="1" applyBorder="1" applyAlignment="1" applyProtection="1">
      <alignment horizontal="right"/>
      <protection hidden="1"/>
    </xf>
    <xf numFmtId="164" fontId="6" fillId="13" borderId="10" xfId="125" applyNumberFormat="1" applyFont="1" applyFill="1" applyBorder="1" applyAlignment="1" applyProtection="1">
      <alignment horizontal="right" wrapText="1"/>
      <protection hidden="1"/>
    </xf>
    <xf numFmtId="164" fontId="6" fillId="13" borderId="13" xfId="125" applyNumberFormat="1" applyFont="1" applyFill="1" applyBorder="1" applyAlignment="1" applyProtection="1">
      <alignment horizontal="right"/>
      <protection hidden="1"/>
    </xf>
    <xf numFmtId="164" fontId="6" fillId="0" borderId="10" xfId="125" applyNumberFormat="1" applyFont="1" applyFill="1" applyBorder="1" applyAlignment="1" applyProtection="1">
      <alignment horizontal="right" wrapText="1"/>
      <protection hidden="1"/>
    </xf>
    <xf numFmtId="164" fontId="6" fillId="0" borderId="13" xfId="125" applyNumberFormat="1" applyFont="1" applyFill="1" applyBorder="1" applyAlignment="1" applyProtection="1">
      <alignment horizontal="right"/>
      <protection hidden="1"/>
    </xf>
    <xf numFmtId="164" fontId="6" fillId="0" borderId="10" xfId="127" applyNumberFormat="1" applyFont="1" applyFill="1" applyBorder="1" applyAlignment="1" applyProtection="1">
      <alignment horizontal="right" wrapText="1"/>
      <protection hidden="1"/>
    </xf>
    <xf numFmtId="164" fontId="6" fillId="0" borderId="13" xfId="127" applyNumberFormat="1" applyFont="1" applyFill="1" applyBorder="1" applyAlignment="1" applyProtection="1">
      <alignment horizontal="right"/>
      <protection hidden="1"/>
    </xf>
    <xf numFmtId="164" fontId="6" fillId="0" borderId="10" xfId="128" applyNumberFormat="1" applyFont="1" applyFill="1" applyBorder="1" applyAlignment="1" applyProtection="1">
      <alignment horizontal="right" wrapText="1"/>
      <protection hidden="1"/>
    </xf>
    <xf numFmtId="164" fontId="6" fillId="0" borderId="13" xfId="128" applyNumberFormat="1" applyFont="1" applyFill="1" applyBorder="1" applyAlignment="1" applyProtection="1">
      <alignment horizontal="right"/>
      <protection hidden="1"/>
    </xf>
    <xf numFmtId="164" fontId="6" fillId="0" borderId="10" xfId="129" applyNumberFormat="1" applyFont="1" applyFill="1" applyBorder="1" applyAlignment="1" applyProtection="1">
      <alignment horizontal="right" wrapText="1"/>
      <protection hidden="1"/>
    </xf>
    <xf numFmtId="164" fontId="6" fillId="0" borderId="13" xfId="129" applyNumberFormat="1" applyFont="1" applyFill="1" applyBorder="1" applyAlignment="1" applyProtection="1">
      <alignment horizontal="right"/>
      <protection hidden="1"/>
    </xf>
    <xf numFmtId="164" fontId="6" fillId="0" borderId="10" xfId="130" applyNumberFormat="1" applyFont="1" applyFill="1" applyBorder="1" applyAlignment="1" applyProtection="1">
      <alignment horizontal="right" wrapText="1"/>
      <protection hidden="1"/>
    </xf>
    <xf numFmtId="164" fontId="6" fillId="0" borderId="13" xfId="130" applyNumberFormat="1" applyFont="1" applyFill="1" applyBorder="1" applyAlignment="1" applyProtection="1">
      <alignment horizontal="right"/>
      <protection hidden="1"/>
    </xf>
    <xf numFmtId="164" fontId="6" fillId="13" borderId="10" xfId="131" applyNumberFormat="1" applyFont="1" applyFill="1" applyBorder="1" applyAlignment="1" applyProtection="1">
      <alignment horizontal="right" wrapText="1"/>
      <protection hidden="1"/>
    </xf>
    <xf numFmtId="164" fontId="6" fillId="13" borderId="13" xfId="131" applyNumberFormat="1" applyFont="1" applyFill="1" applyBorder="1" applyAlignment="1" applyProtection="1">
      <alignment horizontal="right"/>
      <protection hidden="1"/>
    </xf>
    <xf numFmtId="164" fontId="6" fillId="0" borderId="10" xfId="131" applyNumberFormat="1" applyFont="1" applyFill="1" applyBorder="1" applyAlignment="1" applyProtection="1">
      <alignment horizontal="right" wrapText="1"/>
      <protection hidden="1"/>
    </xf>
    <xf numFmtId="164" fontId="6" fillId="0" borderId="13" xfId="131" applyNumberFormat="1" applyFont="1" applyFill="1" applyBorder="1" applyAlignment="1" applyProtection="1">
      <alignment horizontal="right"/>
      <protection hidden="1"/>
    </xf>
    <xf numFmtId="164" fontId="6" fillId="0" borderId="10" xfId="132" applyNumberFormat="1" applyFont="1" applyFill="1" applyBorder="1" applyAlignment="1" applyProtection="1">
      <alignment horizontal="right" wrapText="1"/>
      <protection hidden="1"/>
    </xf>
    <xf numFmtId="164" fontId="6" fillId="0" borderId="13" xfId="132" applyNumberFormat="1" applyFont="1" applyFill="1" applyBorder="1" applyAlignment="1" applyProtection="1">
      <alignment horizontal="right"/>
      <protection hidden="1"/>
    </xf>
    <xf numFmtId="164" fontId="6" fillId="0" borderId="10" xfId="133" applyNumberFormat="1" applyFont="1" applyFill="1" applyBorder="1" applyAlignment="1" applyProtection="1">
      <alignment horizontal="right" wrapText="1"/>
      <protection hidden="1"/>
    </xf>
    <xf numFmtId="164" fontId="6" fillId="0" borderId="13" xfId="133" applyNumberFormat="1" applyFont="1" applyFill="1" applyBorder="1" applyAlignment="1" applyProtection="1">
      <alignment horizontal="right"/>
      <protection hidden="1"/>
    </xf>
    <xf numFmtId="164" fontId="6" fillId="0" borderId="10" xfId="134" applyNumberFormat="1" applyFont="1" applyFill="1" applyBorder="1" applyAlignment="1" applyProtection="1">
      <alignment horizontal="right" wrapText="1"/>
      <protection hidden="1"/>
    </xf>
    <xf numFmtId="164" fontId="6" fillId="0" borderId="13" xfId="134" applyNumberFormat="1" applyFont="1" applyFill="1" applyBorder="1" applyAlignment="1" applyProtection="1">
      <alignment horizontal="right"/>
      <protection hidden="1"/>
    </xf>
    <xf numFmtId="164" fontId="6" fillId="0" borderId="10" xfId="135" applyNumberFormat="1" applyFont="1" applyFill="1" applyBorder="1" applyAlignment="1" applyProtection="1">
      <alignment horizontal="right" wrapText="1"/>
      <protection hidden="1"/>
    </xf>
    <xf numFmtId="164" fontId="6" fillId="0" borderId="13" xfId="135" applyNumberFormat="1" applyFont="1" applyFill="1" applyBorder="1" applyAlignment="1" applyProtection="1">
      <alignment horizontal="right"/>
      <protection hidden="1"/>
    </xf>
    <xf numFmtId="164" fontId="6" fillId="0" borderId="10" xfId="136" applyNumberFormat="1" applyFont="1" applyFill="1" applyBorder="1" applyAlignment="1" applyProtection="1">
      <alignment horizontal="right" wrapText="1"/>
      <protection hidden="1"/>
    </xf>
    <xf numFmtId="164" fontId="6" fillId="0" borderId="13" xfId="136" applyNumberFormat="1" applyFont="1" applyFill="1" applyBorder="1" applyAlignment="1" applyProtection="1">
      <alignment horizontal="right"/>
      <protection hidden="1"/>
    </xf>
    <xf numFmtId="164" fontId="6" fillId="0" borderId="10" xfId="138" applyNumberFormat="1" applyFont="1" applyFill="1" applyBorder="1" applyAlignment="1" applyProtection="1">
      <alignment horizontal="right" wrapText="1"/>
      <protection hidden="1"/>
    </xf>
    <xf numFmtId="164" fontId="6" fillId="0" borderId="13" xfId="138" applyNumberFormat="1" applyFont="1" applyFill="1" applyBorder="1" applyAlignment="1" applyProtection="1">
      <alignment horizontal="right"/>
      <protection hidden="1"/>
    </xf>
    <xf numFmtId="164" fontId="6" fillId="0" borderId="10" xfId="139" applyNumberFormat="1" applyFont="1" applyFill="1" applyBorder="1" applyAlignment="1" applyProtection="1">
      <alignment horizontal="right" wrapText="1"/>
      <protection hidden="1"/>
    </xf>
    <xf numFmtId="164" fontId="6" fillId="0" borderId="13" xfId="139" applyNumberFormat="1" applyFont="1" applyFill="1" applyBorder="1" applyAlignment="1" applyProtection="1">
      <alignment horizontal="right"/>
      <protection hidden="1"/>
    </xf>
    <xf numFmtId="164" fontId="6" fillId="0" borderId="10" xfId="140" applyNumberFormat="1" applyFont="1" applyFill="1" applyBorder="1" applyAlignment="1" applyProtection="1">
      <alignment horizontal="right" wrapText="1"/>
      <protection hidden="1"/>
    </xf>
    <xf numFmtId="164" fontId="6" fillId="0" borderId="13" xfId="140" applyNumberFormat="1" applyFont="1" applyFill="1" applyBorder="1" applyAlignment="1" applyProtection="1">
      <alignment horizontal="right"/>
      <protection hidden="1"/>
    </xf>
    <xf numFmtId="164" fontId="6" fillId="0" borderId="10" xfId="141" applyNumberFormat="1" applyFont="1" applyFill="1" applyBorder="1" applyAlignment="1" applyProtection="1">
      <alignment horizontal="right" wrapText="1"/>
      <protection hidden="1"/>
    </xf>
    <xf numFmtId="164" fontId="6" fillId="0" borderId="13" xfId="141" applyNumberFormat="1" applyFont="1" applyFill="1" applyBorder="1" applyAlignment="1" applyProtection="1">
      <alignment horizontal="right"/>
      <protection hidden="1"/>
    </xf>
    <xf numFmtId="164" fontId="6" fillId="0" borderId="10" xfId="142" applyNumberFormat="1" applyFont="1" applyFill="1" applyBorder="1" applyAlignment="1" applyProtection="1">
      <alignment horizontal="right" wrapText="1"/>
      <protection hidden="1"/>
    </xf>
    <xf numFmtId="164" fontId="6" fillId="0" borderId="13" xfId="142" applyNumberFormat="1" applyFont="1" applyFill="1" applyBorder="1" applyAlignment="1" applyProtection="1">
      <alignment horizontal="right"/>
      <protection hidden="1"/>
    </xf>
    <xf numFmtId="164" fontId="6" fillId="13" borderId="10" xfId="143" applyNumberFormat="1" applyFont="1" applyFill="1" applyBorder="1" applyAlignment="1" applyProtection="1">
      <alignment horizontal="right" wrapText="1"/>
      <protection hidden="1"/>
    </xf>
    <xf numFmtId="164" fontId="6" fillId="13" borderId="13" xfId="143" applyNumberFormat="1" applyFont="1" applyFill="1" applyBorder="1" applyAlignment="1" applyProtection="1">
      <alignment horizontal="right"/>
      <protection hidden="1"/>
    </xf>
    <xf numFmtId="164" fontId="6" fillId="0" borderId="10" xfId="143" applyNumberFormat="1" applyFont="1" applyFill="1" applyBorder="1" applyAlignment="1" applyProtection="1">
      <alignment horizontal="right" wrapText="1"/>
      <protection hidden="1"/>
    </xf>
    <xf numFmtId="164" fontId="6" fillId="0" borderId="13" xfId="143" applyNumberFormat="1" applyFont="1" applyFill="1" applyBorder="1" applyAlignment="1" applyProtection="1">
      <alignment horizontal="right"/>
      <protection hidden="1"/>
    </xf>
    <xf numFmtId="164" fontId="6" fillId="0" borderId="10" xfId="144" applyNumberFormat="1" applyFont="1" applyFill="1" applyBorder="1" applyAlignment="1" applyProtection="1">
      <alignment horizontal="right" wrapText="1"/>
      <protection hidden="1"/>
    </xf>
    <xf numFmtId="164" fontId="6" fillId="0" borderId="13" xfId="144" applyNumberFormat="1" applyFont="1" applyFill="1" applyBorder="1" applyAlignment="1" applyProtection="1">
      <alignment horizontal="right"/>
      <protection hidden="1"/>
    </xf>
    <xf numFmtId="164" fontId="6" fillId="0" borderId="10" xfId="145" applyNumberFormat="1" applyFont="1" applyFill="1" applyBorder="1" applyAlignment="1" applyProtection="1">
      <alignment horizontal="right" wrapText="1"/>
      <protection hidden="1"/>
    </xf>
    <xf numFmtId="164" fontId="6" fillId="0" borderId="13" xfId="145" applyNumberFormat="1" applyFont="1" applyFill="1" applyBorder="1" applyAlignment="1" applyProtection="1">
      <alignment horizontal="right"/>
      <protection hidden="1"/>
    </xf>
    <xf numFmtId="164" fontId="6" fillId="0" borderId="10" xfId="146" applyNumberFormat="1" applyFont="1" applyFill="1" applyBorder="1" applyAlignment="1" applyProtection="1">
      <alignment horizontal="right" wrapText="1"/>
      <protection hidden="1"/>
    </xf>
    <xf numFmtId="164" fontId="6" fillId="0" borderId="13" xfId="146" applyNumberFormat="1" applyFont="1" applyFill="1" applyBorder="1" applyAlignment="1" applyProtection="1">
      <alignment horizontal="right"/>
      <protection hidden="1"/>
    </xf>
    <xf numFmtId="164" fontId="6" fillId="13" borderId="10" xfId="147" applyNumberFormat="1" applyFont="1" applyFill="1" applyBorder="1" applyAlignment="1" applyProtection="1">
      <alignment horizontal="right" wrapText="1"/>
      <protection hidden="1"/>
    </xf>
    <xf numFmtId="164" fontId="6" fillId="13" borderId="13" xfId="147" applyNumberFormat="1" applyFont="1" applyFill="1" applyBorder="1" applyAlignment="1" applyProtection="1">
      <alignment horizontal="right"/>
      <protection hidden="1"/>
    </xf>
    <xf numFmtId="164" fontId="6" fillId="0" borderId="10" xfId="149" applyNumberFormat="1" applyFont="1" applyFill="1" applyBorder="1" applyAlignment="1" applyProtection="1">
      <alignment horizontal="right" wrapText="1"/>
      <protection hidden="1"/>
    </xf>
    <xf numFmtId="164" fontId="6" fillId="0" borderId="13" xfId="149" applyNumberFormat="1" applyFont="1" applyFill="1" applyBorder="1" applyAlignment="1" applyProtection="1">
      <alignment horizontal="right"/>
      <protection hidden="1"/>
    </xf>
    <xf numFmtId="164" fontId="45" fillId="34" borderId="10" xfId="209" applyNumberFormat="1" applyFont="1" applyFill="1" applyBorder="1" applyAlignment="1" applyProtection="1">
      <alignment horizontal="right" wrapText="1"/>
      <protection hidden="1"/>
    </xf>
    <xf numFmtId="164" fontId="6" fillId="0" borderId="10" xfId="150" applyNumberFormat="1" applyFont="1" applyFill="1" applyBorder="1" applyAlignment="1" applyProtection="1">
      <alignment horizontal="right" wrapText="1"/>
      <protection hidden="1"/>
    </xf>
    <xf numFmtId="164" fontId="6" fillId="0" borderId="13" xfId="150" applyNumberFormat="1" applyFont="1" applyFill="1" applyBorder="1" applyAlignment="1" applyProtection="1">
      <alignment horizontal="right"/>
      <protection hidden="1"/>
    </xf>
    <xf numFmtId="164" fontId="6" fillId="13" borderId="10" xfId="151" applyNumberFormat="1" applyFont="1" applyFill="1" applyBorder="1" applyAlignment="1" applyProtection="1">
      <alignment horizontal="right" wrapText="1"/>
      <protection hidden="1"/>
    </xf>
    <xf numFmtId="164" fontId="6" fillId="13" borderId="13" xfId="151" applyNumberFormat="1" applyFont="1" applyFill="1" applyBorder="1" applyAlignment="1" applyProtection="1">
      <alignment horizontal="right"/>
      <protection hidden="1"/>
    </xf>
    <xf numFmtId="164" fontId="45" fillId="13" borderId="10" xfId="96" applyNumberFormat="1" applyFont="1" applyFill="1" applyBorder="1" applyAlignment="1" applyProtection="1">
      <alignment horizontal="right" wrapText="1"/>
      <protection hidden="1"/>
    </xf>
    <xf numFmtId="164" fontId="6" fillId="0" borderId="10" xfId="152" applyNumberFormat="1" applyFont="1" applyFill="1" applyBorder="1" applyAlignment="1" applyProtection="1">
      <alignment horizontal="right" wrapText="1"/>
      <protection hidden="1"/>
    </xf>
    <xf numFmtId="164" fontId="6" fillId="0" borderId="13" xfId="152" applyNumberFormat="1" applyFont="1" applyFill="1" applyBorder="1" applyAlignment="1" applyProtection="1">
      <alignment horizontal="right"/>
      <protection hidden="1"/>
    </xf>
    <xf numFmtId="164" fontId="6" fillId="34" borderId="10" xfId="96" applyNumberFormat="1" applyFont="1" applyFill="1" applyBorder="1" applyAlignment="1" applyProtection="1">
      <alignment horizontal="right" wrapText="1"/>
      <protection hidden="1"/>
    </xf>
    <xf numFmtId="164" fontId="6" fillId="34" borderId="10" xfId="116" applyNumberFormat="1" applyFont="1" applyFill="1" applyBorder="1" applyAlignment="1" applyProtection="1">
      <alignment horizontal="right" wrapText="1"/>
      <protection hidden="1"/>
    </xf>
    <xf numFmtId="164" fontId="6" fillId="0" borderId="10" xfId="153" applyNumberFormat="1" applyFont="1" applyFill="1" applyBorder="1" applyAlignment="1" applyProtection="1">
      <alignment horizontal="right" wrapText="1"/>
      <protection hidden="1"/>
    </xf>
    <xf numFmtId="164" fontId="6" fillId="0" borderId="13" xfId="153" applyNumberFormat="1" applyFont="1" applyFill="1" applyBorder="1" applyAlignment="1" applyProtection="1">
      <alignment horizontal="right"/>
      <protection hidden="1"/>
    </xf>
    <xf numFmtId="164" fontId="6" fillId="34" borderId="10" xfId="137" applyNumberFormat="1" applyFont="1" applyFill="1" applyBorder="1" applyAlignment="1" applyProtection="1">
      <alignment horizontal="right" wrapText="1"/>
      <protection hidden="1"/>
    </xf>
    <xf numFmtId="164" fontId="6" fillId="13" borderId="10" xfId="156" applyNumberFormat="1" applyFont="1" applyFill="1" applyBorder="1" applyAlignment="1" applyProtection="1">
      <alignment horizontal="right"/>
      <protection hidden="1"/>
    </xf>
    <xf numFmtId="164" fontId="45" fillId="13" borderId="10" xfId="156" applyNumberFormat="1" applyFont="1" applyFill="1" applyBorder="1" applyAlignment="1" applyProtection="1">
      <alignment horizontal="right"/>
      <protection hidden="1"/>
    </xf>
    <xf numFmtId="164" fontId="6" fillId="34" borderId="10" xfId="156" applyNumberFormat="1" applyFont="1" applyFill="1" applyBorder="1" applyAlignment="1" applyProtection="1">
      <alignment horizontal="right"/>
      <protection hidden="1"/>
    </xf>
    <xf numFmtId="165" fontId="6" fillId="34" borderId="13" xfId="165" applyNumberFormat="1" applyFont="1" applyFill="1" applyBorder="1" applyAlignment="1" applyProtection="1">
      <alignment horizontal="left" wrapText="1"/>
      <protection hidden="1"/>
    </xf>
    <xf numFmtId="165" fontId="6" fillId="34" borderId="14" xfId="165" applyNumberFormat="1" applyFont="1" applyFill="1" applyBorder="1" applyAlignment="1" applyProtection="1">
      <alignment horizontal="left" wrapText="1"/>
      <protection hidden="1"/>
    </xf>
    <xf numFmtId="165" fontId="6" fillId="34" borderId="15" xfId="165" applyNumberFormat="1" applyFont="1" applyFill="1" applyBorder="1" applyAlignment="1" applyProtection="1">
      <alignment horizontal="left" wrapText="1"/>
      <protection hidden="1"/>
    </xf>
    <xf numFmtId="165" fontId="6" fillId="34" borderId="10" xfId="165" applyNumberFormat="1" applyFont="1" applyFill="1" applyBorder="1" applyAlignment="1" applyProtection="1">
      <alignment wrapText="1"/>
      <protection hidden="1"/>
    </xf>
    <xf numFmtId="0" fontId="44" fillId="0" borderId="10" xfId="0" applyFont="1" applyBorder="1" applyAlignment="1">
      <alignment horizontal="center" vertical="center" wrapText="1"/>
    </xf>
    <xf numFmtId="165" fontId="6" fillId="34" borderId="10" xfId="198" applyNumberFormat="1" applyFont="1" applyFill="1" applyBorder="1" applyAlignment="1" applyProtection="1">
      <alignment wrapText="1"/>
      <protection hidden="1"/>
    </xf>
    <xf numFmtId="0" fontId="9" fillId="0" borderId="0" xfId="154" applyNumberFormat="1" applyFont="1" applyFill="1" applyBorder="1" applyAlignment="1" applyProtection="1">
      <alignment horizontal="center" vertical="center" wrapText="1"/>
      <protection hidden="1"/>
    </xf>
    <xf numFmtId="165" fontId="6" fillId="34" borderId="13" xfId="165" applyNumberFormat="1" applyFont="1" applyFill="1" applyBorder="1" applyAlignment="1" applyProtection="1">
      <alignment wrapText="1"/>
      <protection hidden="1"/>
    </xf>
    <xf numFmtId="165" fontId="6" fillId="34" borderId="14" xfId="165" applyNumberFormat="1" applyFont="1" applyFill="1" applyBorder="1" applyAlignment="1" applyProtection="1">
      <alignment wrapText="1"/>
      <protection hidden="1"/>
    </xf>
    <xf numFmtId="165" fontId="6" fillId="34" borderId="15" xfId="165" applyNumberFormat="1" applyFont="1" applyFill="1" applyBorder="1" applyAlignment="1" applyProtection="1">
      <alignment wrapText="1"/>
      <protection hidden="1"/>
    </xf>
    <xf numFmtId="165" fontId="6" fillId="13" borderId="10" xfId="165" applyNumberFormat="1" applyFont="1" applyFill="1" applyBorder="1" applyAlignment="1" applyProtection="1">
      <alignment wrapText="1"/>
      <protection hidden="1"/>
    </xf>
    <xf numFmtId="165" fontId="6" fillId="13" borderId="10" xfId="198" applyNumberFormat="1" applyFont="1" applyFill="1" applyBorder="1" applyAlignment="1" applyProtection="1">
      <alignment wrapText="1"/>
      <protection hidden="1"/>
    </xf>
    <xf numFmtId="165" fontId="6" fillId="34" borderId="11" xfId="198" applyNumberFormat="1" applyFont="1" applyFill="1" applyBorder="1" applyAlignment="1" applyProtection="1">
      <alignment wrapText="1"/>
      <protection hidden="1"/>
    </xf>
    <xf numFmtId="165" fontId="6" fillId="34" borderId="10" xfId="148" applyNumberFormat="1" applyFont="1" applyFill="1" applyBorder="1" applyAlignment="1" applyProtection="1">
      <alignment wrapText="1"/>
      <protection hidden="1"/>
    </xf>
    <xf numFmtId="165" fontId="6" fillId="34" borderId="10" xfId="220" applyNumberFormat="1" applyFont="1" applyFill="1" applyBorder="1" applyAlignment="1" applyProtection="1">
      <alignment wrapText="1"/>
      <protection hidden="1"/>
    </xf>
    <xf numFmtId="165" fontId="6" fillId="34" borderId="10" xfId="52" applyNumberFormat="1" applyFont="1" applyFill="1" applyBorder="1" applyAlignment="1" applyProtection="1">
      <alignment wrapText="1"/>
      <protection hidden="1"/>
    </xf>
    <xf numFmtId="165" fontId="6" fillId="34" borderId="13" xfId="52" applyNumberFormat="1" applyFont="1" applyFill="1" applyBorder="1" applyAlignment="1" applyProtection="1">
      <alignment horizontal="left" wrapText="1"/>
      <protection hidden="1"/>
    </xf>
    <xf numFmtId="165" fontId="6" fillId="34" borderId="14" xfId="52" applyNumberFormat="1" applyFont="1" applyFill="1" applyBorder="1" applyAlignment="1" applyProtection="1">
      <alignment horizontal="left" wrapText="1"/>
      <protection hidden="1"/>
    </xf>
    <xf numFmtId="165" fontId="6" fillId="34" borderId="15" xfId="52" applyNumberFormat="1" applyFont="1" applyFill="1" applyBorder="1" applyAlignment="1" applyProtection="1">
      <alignment horizontal="left" wrapText="1"/>
      <protection hidden="1"/>
    </xf>
    <xf numFmtId="165" fontId="6" fillId="13" borderId="10" xfId="85" applyNumberFormat="1" applyFont="1" applyFill="1" applyBorder="1" applyAlignment="1" applyProtection="1">
      <alignment wrapText="1"/>
      <protection hidden="1"/>
    </xf>
    <xf numFmtId="165" fontId="6" fillId="34" borderId="10" xfId="85" applyNumberFormat="1" applyFont="1" applyFill="1" applyBorder="1" applyAlignment="1" applyProtection="1">
      <alignment wrapText="1"/>
      <protection hidden="1"/>
    </xf>
    <xf numFmtId="165" fontId="6" fillId="34" borderId="10" xfId="107" applyNumberFormat="1" applyFont="1" applyFill="1" applyBorder="1" applyAlignment="1" applyProtection="1">
      <alignment wrapText="1"/>
      <protection hidden="1"/>
    </xf>
    <xf numFmtId="165" fontId="6" fillId="34" borderId="10" xfId="126" applyNumberFormat="1" applyFont="1" applyFill="1" applyBorder="1" applyAlignment="1" applyProtection="1">
      <alignment wrapText="1"/>
      <protection hidden="1"/>
    </xf>
    <xf numFmtId="165" fontId="6" fillId="13" borderId="10" xfId="148" applyNumberFormat="1" applyFont="1" applyFill="1" applyBorder="1" applyAlignment="1" applyProtection="1">
      <alignment wrapText="1"/>
      <protection hidden="1"/>
    </xf>
    <xf numFmtId="165" fontId="6" fillId="34" borderId="13" xfId="198" applyNumberFormat="1" applyFont="1" applyFill="1" applyBorder="1" applyAlignment="1" applyProtection="1">
      <alignment horizontal="left" wrapText="1"/>
      <protection hidden="1"/>
    </xf>
    <xf numFmtId="165" fontId="6" fillId="34" borderId="14" xfId="198" applyNumberFormat="1" applyFont="1" applyFill="1" applyBorder="1" applyAlignment="1" applyProtection="1">
      <alignment horizontal="left" wrapText="1"/>
      <protection hidden="1"/>
    </xf>
    <xf numFmtId="165" fontId="6" fillId="34" borderId="15" xfId="198" applyNumberFormat="1" applyFont="1" applyFill="1" applyBorder="1" applyAlignment="1" applyProtection="1">
      <alignment horizontal="left" wrapText="1"/>
      <protection hidden="1"/>
    </xf>
  </cellXfs>
  <cellStyles count="23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0" xfId="53"/>
    <cellStyle name="Обычный 101" xfId="54"/>
    <cellStyle name="Обычный 102" xfId="55"/>
    <cellStyle name="Обычный 103" xfId="56"/>
    <cellStyle name="Обычный 104" xfId="57"/>
    <cellStyle name="Обычный 105" xfId="58"/>
    <cellStyle name="Обычный 106" xfId="59"/>
    <cellStyle name="Обычный 107" xfId="60"/>
    <cellStyle name="Обычный 108" xfId="61"/>
    <cellStyle name="Обычный 109" xfId="62"/>
    <cellStyle name="Обычный 11" xfId="63"/>
    <cellStyle name="Обычный 110" xfId="64"/>
    <cellStyle name="Обычный 111" xfId="65"/>
    <cellStyle name="Обычный 112" xfId="66"/>
    <cellStyle name="Обычный 113" xfId="67"/>
    <cellStyle name="Обычный 114" xfId="68"/>
    <cellStyle name="Обычный 115" xfId="69"/>
    <cellStyle name="Обычный 116" xfId="70"/>
    <cellStyle name="Обычный 117" xfId="71"/>
    <cellStyle name="Обычный 118" xfId="72"/>
    <cellStyle name="Обычный 119" xfId="73"/>
    <cellStyle name="Обычный 12" xfId="74"/>
    <cellStyle name="Обычный 120" xfId="75"/>
    <cellStyle name="Обычный 121" xfId="76"/>
    <cellStyle name="Обычный 122" xfId="77"/>
    <cellStyle name="Обычный 123" xfId="78"/>
    <cellStyle name="Обычный 124" xfId="79"/>
    <cellStyle name="Обычный 125" xfId="80"/>
    <cellStyle name="Обычный 126" xfId="81"/>
    <cellStyle name="Обычный 127" xfId="82"/>
    <cellStyle name="Обычный 128" xfId="83"/>
    <cellStyle name="Обычный 129" xfId="84"/>
    <cellStyle name="Обычный 13" xfId="85"/>
    <cellStyle name="Обычный 130" xfId="86"/>
    <cellStyle name="Обычный 131" xfId="87"/>
    <cellStyle name="Обычный 132" xfId="88"/>
    <cellStyle name="Обычный 133" xfId="89"/>
    <cellStyle name="Обычный 134" xfId="90"/>
    <cellStyle name="Обычный 135" xfId="91"/>
    <cellStyle name="Обычный 136" xfId="92"/>
    <cellStyle name="Обычный 137" xfId="93"/>
    <cellStyle name="Обычный 138" xfId="94"/>
    <cellStyle name="Обычный 139" xfId="95"/>
    <cellStyle name="Обычный 14" xfId="96"/>
    <cellStyle name="Обычный 140" xfId="97"/>
    <cellStyle name="Обычный 141" xfId="98"/>
    <cellStyle name="Обычный 142" xfId="99"/>
    <cellStyle name="Обычный 143" xfId="100"/>
    <cellStyle name="Обычный 144" xfId="101"/>
    <cellStyle name="Обычный 145" xfId="102"/>
    <cellStyle name="Обычный 146" xfId="103"/>
    <cellStyle name="Обычный 147" xfId="104"/>
    <cellStyle name="Обычный 148" xfId="105"/>
    <cellStyle name="Обычный 149" xfId="106"/>
    <cellStyle name="Обычный 15" xfId="107"/>
    <cellStyle name="Обычный 150" xfId="108"/>
    <cellStyle name="Обычный 151" xfId="109"/>
    <cellStyle name="Обычный 153" xfId="110"/>
    <cellStyle name="Обычный 154" xfId="111"/>
    <cellStyle name="Обычный 156" xfId="112"/>
    <cellStyle name="Обычный 157" xfId="113"/>
    <cellStyle name="Обычный 158" xfId="114"/>
    <cellStyle name="Обычный 159" xfId="115"/>
    <cellStyle name="Обычный 16" xfId="116"/>
    <cellStyle name="Обычный 161" xfId="117"/>
    <cellStyle name="Обычный 162" xfId="118"/>
    <cellStyle name="Обычный 163" xfId="119"/>
    <cellStyle name="Обычный 164" xfId="120"/>
    <cellStyle name="Обычный 165" xfId="121"/>
    <cellStyle name="Обычный 166" xfId="122"/>
    <cellStyle name="Обычный 167" xfId="123"/>
    <cellStyle name="Обычный 168" xfId="124"/>
    <cellStyle name="Обычный 169" xfId="125"/>
    <cellStyle name="Обычный 17" xfId="126"/>
    <cellStyle name="Обычный 170" xfId="127"/>
    <cellStyle name="Обычный 171" xfId="128"/>
    <cellStyle name="Обычный 172" xfId="129"/>
    <cellStyle name="Обычный 173" xfId="130"/>
    <cellStyle name="Обычный 174" xfId="131"/>
    <cellStyle name="Обычный 175" xfId="132"/>
    <cellStyle name="Обычный 176" xfId="133"/>
    <cellStyle name="Обычный 177" xfId="134"/>
    <cellStyle name="Обычный 178" xfId="135"/>
    <cellStyle name="Обычный 179" xfId="136"/>
    <cellStyle name="Обычный 18" xfId="137"/>
    <cellStyle name="Обычный 180" xfId="138"/>
    <cellStyle name="Обычный 181" xfId="139"/>
    <cellStyle name="Обычный 182" xfId="140"/>
    <cellStyle name="Обычный 183" xfId="141"/>
    <cellStyle name="Обычный 184" xfId="142"/>
    <cellStyle name="Обычный 185" xfId="143"/>
    <cellStyle name="Обычный 186" xfId="144"/>
    <cellStyle name="Обычный 187" xfId="145"/>
    <cellStyle name="Обычный 188" xfId="146"/>
    <cellStyle name="Обычный 189" xfId="147"/>
    <cellStyle name="Обычный 19" xfId="148"/>
    <cellStyle name="Обычный 190" xfId="149"/>
    <cellStyle name="Обычный 191" xfId="150"/>
    <cellStyle name="Обычный 192" xfId="151"/>
    <cellStyle name="Обычный 193" xfId="152"/>
    <cellStyle name="Обычный 194" xfId="153"/>
    <cellStyle name="Обычный 2" xfId="154"/>
    <cellStyle name="Обычный 20" xfId="155"/>
    <cellStyle name="Обычный 21" xfId="156"/>
    <cellStyle name="Обычный 22" xfId="157"/>
    <cellStyle name="Обычный 23" xfId="158"/>
    <cellStyle name="Обычный 24" xfId="159"/>
    <cellStyle name="Обычный 25" xfId="160"/>
    <cellStyle name="Обычный 26" xfId="161"/>
    <cellStyle name="Обычный 27" xfId="162"/>
    <cellStyle name="Обычный 28" xfId="163"/>
    <cellStyle name="Обычный 29" xfId="164"/>
    <cellStyle name="Обычный 3" xfId="165"/>
    <cellStyle name="Обычный 30" xfId="166"/>
    <cellStyle name="Обычный 31" xfId="167"/>
    <cellStyle name="Обычный 32" xfId="168"/>
    <cellStyle name="Обычный 33" xfId="169"/>
    <cellStyle name="Обычный 34" xfId="170"/>
    <cellStyle name="Обычный 35" xfId="171"/>
    <cellStyle name="Обычный 36" xfId="172"/>
    <cellStyle name="Обычный 37" xfId="173"/>
    <cellStyle name="Обычный 38" xfId="174"/>
    <cellStyle name="Обычный 39" xfId="175"/>
    <cellStyle name="Обычный 4" xfId="176"/>
    <cellStyle name="Обычный 40" xfId="177"/>
    <cellStyle name="Обычный 41" xfId="178"/>
    <cellStyle name="Обычный 42" xfId="179"/>
    <cellStyle name="Обычный 43" xfId="180"/>
    <cellStyle name="Обычный 44" xfId="181"/>
    <cellStyle name="Обычный 45" xfId="182"/>
    <cellStyle name="Обычный 46" xfId="183"/>
    <cellStyle name="Обычный 47" xfId="184"/>
    <cellStyle name="Обычный 48" xfId="185"/>
    <cellStyle name="Обычный 49" xfId="186"/>
    <cellStyle name="Обычный 5" xfId="187"/>
    <cellStyle name="Обычный 50" xfId="188"/>
    <cellStyle name="Обычный 51" xfId="189"/>
    <cellStyle name="Обычный 52" xfId="190"/>
    <cellStyle name="Обычный 53" xfId="191"/>
    <cellStyle name="Обычный 54" xfId="192"/>
    <cellStyle name="Обычный 55" xfId="193"/>
    <cellStyle name="Обычный 56" xfId="194"/>
    <cellStyle name="Обычный 57" xfId="195"/>
    <cellStyle name="Обычный 58" xfId="196"/>
    <cellStyle name="Обычный 59" xfId="197"/>
    <cellStyle name="Обычный 6" xfId="198"/>
    <cellStyle name="Обычный 60" xfId="199"/>
    <cellStyle name="Обычный 61" xfId="200"/>
    <cellStyle name="Обычный 62" xfId="201"/>
    <cellStyle name="Обычный 63" xfId="202"/>
    <cellStyle name="Обычный 64" xfId="203"/>
    <cellStyle name="Обычный 65" xfId="204"/>
    <cellStyle name="Обычный 66" xfId="205"/>
    <cellStyle name="Обычный 67" xfId="206"/>
    <cellStyle name="Обычный 68" xfId="207"/>
    <cellStyle name="Обычный 69" xfId="208"/>
    <cellStyle name="Обычный 7" xfId="209"/>
    <cellStyle name="Обычный 70" xfId="210"/>
    <cellStyle name="Обычный 71" xfId="211"/>
    <cellStyle name="Обычный 72" xfId="212"/>
    <cellStyle name="Обычный 73" xfId="213"/>
    <cellStyle name="Обычный 74" xfId="214"/>
    <cellStyle name="Обычный 75" xfId="215"/>
    <cellStyle name="Обычный 76" xfId="216"/>
    <cellStyle name="Обычный 77" xfId="217"/>
    <cellStyle name="Обычный 78" xfId="218"/>
    <cellStyle name="Обычный 79" xfId="219"/>
    <cellStyle name="Обычный 8" xfId="220"/>
    <cellStyle name="Обычный 80" xfId="221"/>
    <cellStyle name="Обычный 81" xfId="222"/>
    <cellStyle name="Обычный 82" xfId="223"/>
    <cellStyle name="Обычный 83" xfId="224"/>
    <cellStyle name="Обычный 84" xfId="225"/>
    <cellStyle name="Обычный 85" xfId="226"/>
    <cellStyle name="Обычный 86" xfId="227"/>
    <cellStyle name="Обычный 87" xfId="228"/>
    <cellStyle name="Обычный 88" xfId="229"/>
    <cellStyle name="Обычный 89" xfId="230"/>
    <cellStyle name="Обычный 90" xfId="231"/>
    <cellStyle name="Обычный 91" xfId="232"/>
    <cellStyle name="Обычный 92" xfId="233"/>
    <cellStyle name="Обычный 93" xfId="234"/>
    <cellStyle name="Обычный 94" xfId="235"/>
    <cellStyle name="Обычный 95" xfId="236"/>
    <cellStyle name="Обычный 96" xfId="237"/>
    <cellStyle name="Обычный 97" xfId="238"/>
    <cellStyle name="Обычный 98" xfId="239"/>
    <cellStyle name="Обычный 99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6"/>
  <sheetViews>
    <sheetView showGridLines="0" tabSelected="1" zoomScale="160" zoomScaleNormal="160" zoomScalePageLayoutView="0" workbookViewId="0" topLeftCell="A1">
      <selection activeCell="J251" sqref="J251"/>
    </sheetView>
  </sheetViews>
  <sheetFormatPr defaultColWidth="9.00390625" defaultRowHeight="15.75"/>
  <cols>
    <col min="1" max="1" width="8.00390625" style="1" customWidth="1"/>
    <col min="2" max="2" width="7.125" style="1" customWidth="1"/>
    <col min="3" max="3" width="8.00390625" style="1" customWidth="1"/>
    <col min="4" max="4" width="18.625" style="1" customWidth="1"/>
    <col min="5" max="6" width="15.125" style="0" customWidth="1"/>
    <col min="7" max="7" width="15.125" style="5" customWidth="1"/>
    <col min="8" max="10" width="15.125" style="0" customWidth="1"/>
    <col min="11" max="218" width="8.00390625" style="0" customWidth="1"/>
  </cols>
  <sheetData>
    <row r="1" spans="1:10" s="7" customFormat="1" ht="45" customHeight="1">
      <c r="A1" s="391" t="s">
        <v>213</v>
      </c>
      <c r="B1" s="391"/>
      <c r="C1" s="391"/>
      <c r="D1" s="391"/>
      <c r="E1" s="391"/>
      <c r="F1" s="391"/>
      <c r="G1" s="391"/>
      <c r="H1" s="391"/>
      <c r="I1" s="391"/>
      <c r="J1" s="391"/>
    </row>
    <row r="2" spans="1:10" s="7" customFormat="1" ht="15.75" customHeight="1">
      <c r="A2" s="6"/>
      <c r="B2" s="6"/>
      <c r="C2" s="6"/>
      <c r="D2" s="6"/>
      <c r="E2" s="6"/>
      <c r="F2" s="6"/>
      <c r="G2" s="6"/>
      <c r="H2" s="6"/>
      <c r="I2" s="6"/>
      <c r="J2" s="13" t="s">
        <v>212</v>
      </c>
    </row>
    <row r="3" spans="1:10" s="1" customFormat="1" ht="27" customHeight="1">
      <c r="A3" s="389" t="s">
        <v>162</v>
      </c>
      <c r="B3" s="389"/>
      <c r="C3" s="389"/>
      <c r="D3" s="389"/>
      <c r="E3" s="389" t="s">
        <v>214</v>
      </c>
      <c r="F3" s="389" t="s">
        <v>247</v>
      </c>
      <c r="G3" s="389" t="s">
        <v>205</v>
      </c>
      <c r="H3" s="389"/>
      <c r="I3" s="389" t="s">
        <v>215</v>
      </c>
      <c r="J3" s="389" t="s">
        <v>208</v>
      </c>
    </row>
    <row r="4" spans="1:10" s="1" customFormat="1" ht="27" customHeight="1">
      <c r="A4" s="389"/>
      <c r="B4" s="389"/>
      <c r="C4" s="389"/>
      <c r="D4" s="389"/>
      <c r="E4" s="389"/>
      <c r="F4" s="389"/>
      <c r="G4" s="8" t="s">
        <v>206</v>
      </c>
      <c r="H4" s="9" t="s">
        <v>207</v>
      </c>
      <c r="I4" s="389"/>
      <c r="J4" s="389"/>
    </row>
    <row r="5" spans="1:10" ht="15.75">
      <c r="A5" s="389">
        <v>1</v>
      </c>
      <c r="B5" s="389"/>
      <c r="C5" s="389"/>
      <c r="D5" s="389"/>
      <c r="E5" s="10">
        <v>2</v>
      </c>
      <c r="F5" s="10">
        <v>3</v>
      </c>
      <c r="G5" s="11" t="s">
        <v>209</v>
      </c>
      <c r="H5" s="10" t="s">
        <v>210</v>
      </c>
      <c r="I5" s="10">
        <v>6</v>
      </c>
      <c r="J5" s="12" t="s">
        <v>211</v>
      </c>
    </row>
    <row r="6" spans="1:10" ht="27" customHeight="1">
      <c r="A6" s="395" t="s">
        <v>161</v>
      </c>
      <c r="B6" s="395"/>
      <c r="C6" s="395"/>
      <c r="D6" s="395"/>
      <c r="E6" s="16">
        <v>3141003490.57</v>
      </c>
      <c r="F6" s="17">
        <v>806967920.02</v>
      </c>
      <c r="G6" s="18">
        <f>F6-E6</f>
        <v>-2334035570.55</v>
      </c>
      <c r="H6" s="19">
        <f>F6/E6</f>
        <v>0.2569140475146556</v>
      </c>
      <c r="I6" s="18">
        <f>I7+I15+I29+I34+I39+I43</f>
        <v>715703091.3199999</v>
      </c>
      <c r="J6" s="20">
        <f>F6-I6</f>
        <v>91264828.70000005</v>
      </c>
    </row>
    <row r="7" spans="1:10" ht="20.25" customHeight="1">
      <c r="A7" s="390" t="s">
        <v>160</v>
      </c>
      <c r="B7" s="390"/>
      <c r="C7" s="390"/>
      <c r="D7" s="390"/>
      <c r="E7" s="21">
        <v>1247276314.53</v>
      </c>
      <c r="F7" s="22">
        <v>331307415.42</v>
      </c>
      <c r="G7" s="23">
        <f aca="true" t="shared" si="0" ref="G7:G67">F7-E7</f>
        <v>-915968899.1099999</v>
      </c>
      <c r="H7" s="24">
        <f aca="true" t="shared" si="1" ref="H7:H67">F7/E7</f>
        <v>0.265624714877107</v>
      </c>
      <c r="I7" s="25">
        <v>281141738.16</v>
      </c>
      <c r="J7" s="26">
        <f aca="true" t="shared" si="2" ref="J7:J67">F7-I7</f>
        <v>50165677.25999999</v>
      </c>
    </row>
    <row r="8" spans="1:10" ht="18" customHeight="1">
      <c r="A8" s="388" t="s">
        <v>159</v>
      </c>
      <c r="B8" s="388"/>
      <c r="C8" s="388"/>
      <c r="D8" s="388"/>
      <c r="E8" s="27">
        <v>1215078514.53</v>
      </c>
      <c r="F8" s="28">
        <v>325134289.33</v>
      </c>
      <c r="G8" s="23">
        <f t="shared" si="0"/>
        <v>-889944225.2</v>
      </c>
      <c r="H8" s="24">
        <f t="shared" si="1"/>
        <v>0.26758294665078824</v>
      </c>
      <c r="I8" s="29">
        <v>273618039.67</v>
      </c>
      <c r="J8" s="26">
        <f t="shared" si="2"/>
        <v>51516249.65999997</v>
      </c>
    </row>
    <row r="9" spans="1:10" ht="45.75" customHeight="1">
      <c r="A9" s="388" t="s">
        <v>158</v>
      </c>
      <c r="B9" s="388"/>
      <c r="C9" s="388"/>
      <c r="D9" s="388"/>
      <c r="E9" s="30">
        <v>617057027.53</v>
      </c>
      <c r="F9" s="31">
        <v>173086194.18</v>
      </c>
      <c r="G9" s="23">
        <f t="shared" si="0"/>
        <v>-443970833.34999996</v>
      </c>
      <c r="H9" s="24">
        <f t="shared" si="1"/>
        <v>0.2805027517032612</v>
      </c>
      <c r="I9" s="29">
        <v>127985136.17</v>
      </c>
      <c r="J9" s="26">
        <f t="shared" si="2"/>
        <v>45101058.010000005</v>
      </c>
    </row>
    <row r="10" spans="1:10" ht="48" customHeight="1">
      <c r="A10" s="388" t="s">
        <v>157</v>
      </c>
      <c r="B10" s="388"/>
      <c r="C10" s="388"/>
      <c r="D10" s="388"/>
      <c r="E10" s="32">
        <v>598021487</v>
      </c>
      <c r="F10" s="33">
        <v>152048095.15</v>
      </c>
      <c r="G10" s="23">
        <f t="shared" si="0"/>
        <v>-445973391.85</v>
      </c>
      <c r="H10" s="24">
        <f t="shared" si="1"/>
        <v>0.25425189304276624</v>
      </c>
      <c r="I10" s="29">
        <v>145632903.5</v>
      </c>
      <c r="J10" s="26">
        <f t="shared" si="2"/>
        <v>6415191.650000006</v>
      </c>
    </row>
    <row r="11" spans="1:10" ht="47.25" customHeight="1">
      <c r="A11" s="388" t="s">
        <v>156</v>
      </c>
      <c r="B11" s="388"/>
      <c r="C11" s="388"/>
      <c r="D11" s="388"/>
      <c r="E11" s="34">
        <v>25958000</v>
      </c>
      <c r="F11" s="35">
        <v>5192529.32</v>
      </c>
      <c r="G11" s="23">
        <f t="shared" si="0"/>
        <v>-20765470.68</v>
      </c>
      <c r="H11" s="24">
        <f t="shared" si="1"/>
        <v>0.20003580090916095</v>
      </c>
      <c r="I11" s="29">
        <v>6444501.34</v>
      </c>
      <c r="J11" s="26">
        <f t="shared" si="2"/>
        <v>-1251972.0199999996</v>
      </c>
    </row>
    <row r="12" spans="1:10" ht="45" customHeight="1">
      <c r="A12" s="388" t="s">
        <v>155</v>
      </c>
      <c r="B12" s="388"/>
      <c r="C12" s="388"/>
      <c r="D12" s="388"/>
      <c r="E12" s="36">
        <v>25958000</v>
      </c>
      <c r="F12" s="37">
        <v>5192529.32</v>
      </c>
      <c r="G12" s="23">
        <f t="shared" si="0"/>
        <v>-20765470.68</v>
      </c>
      <c r="H12" s="24">
        <f t="shared" si="1"/>
        <v>0.20003580090916095</v>
      </c>
      <c r="I12" s="29">
        <v>6444501.34</v>
      </c>
      <c r="J12" s="26">
        <f t="shared" si="2"/>
        <v>-1251972.0199999996</v>
      </c>
    </row>
    <row r="13" spans="1:10" ht="45" customHeight="1">
      <c r="A13" s="388" t="s">
        <v>154</v>
      </c>
      <c r="B13" s="388"/>
      <c r="C13" s="388"/>
      <c r="D13" s="388"/>
      <c r="E13" s="38">
        <v>6239800</v>
      </c>
      <c r="F13" s="39">
        <v>980596.77</v>
      </c>
      <c r="G13" s="23">
        <f t="shared" si="0"/>
        <v>-5259203.23</v>
      </c>
      <c r="H13" s="24">
        <f t="shared" si="1"/>
        <v>0.1571519551908715</v>
      </c>
      <c r="I13" s="29">
        <v>1079197.15</v>
      </c>
      <c r="J13" s="26">
        <f t="shared" si="2"/>
        <v>-98600.37999999989</v>
      </c>
    </row>
    <row r="14" spans="1:10" ht="48.75" customHeight="1">
      <c r="A14" s="388" t="s">
        <v>153</v>
      </c>
      <c r="B14" s="388"/>
      <c r="C14" s="388"/>
      <c r="D14" s="388"/>
      <c r="E14" s="40">
        <v>6239800</v>
      </c>
      <c r="F14" s="41">
        <v>980596.77</v>
      </c>
      <c r="G14" s="23">
        <f t="shared" si="0"/>
        <v>-5259203.23</v>
      </c>
      <c r="H14" s="24">
        <f t="shared" si="1"/>
        <v>0.1571519551908715</v>
      </c>
      <c r="I14" s="29">
        <v>1079197.15</v>
      </c>
      <c r="J14" s="26">
        <f t="shared" si="2"/>
        <v>-98600.37999999989</v>
      </c>
    </row>
    <row r="15" spans="1:10" ht="18" customHeight="1">
      <c r="A15" s="390" t="s">
        <v>152</v>
      </c>
      <c r="B15" s="390"/>
      <c r="C15" s="390"/>
      <c r="D15" s="390"/>
      <c r="E15" s="42">
        <v>1525463825.64</v>
      </c>
      <c r="F15" s="43">
        <v>389417408.74</v>
      </c>
      <c r="G15" s="23">
        <f t="shared" si="0"/>
        <v>-1136046416.9</v>
      </c>
      <c r="H15" s="24">
        <f t="shared" si="1"/>
        <v>0.25527803556837675</v>
      </c>
      <c r="I15" s="25">
        <v>351400953.1</v>
      </c>
      <c r="J15" s="26">
        <f t="shared" si="2"/>
        <v>38016455.639999986</v>
      </c>
    </row>
    <row r="16" spans="1:10" ht="18" customHeight="1">
      <c r="A16" s="388" t="s">
        <v>151</v>
      </c>
      <c r="B16" s="388"/>
      <c r="C16" s="388"/>
      <c r="D16" s="388"/>
      <c r="E16" s="44">
        <v>1273091339.69</v>
      </c>
      <c r="F16" s="45">
        <v>326164720.19</v>
      </c>
      <c r="G16" s="23">
        <f t="shared" si="0"/>
        <v>-946926619.5</v>
      </c>
      <c r="H16" s="24">
        <f t="shared" si="1"/>
        <v>0.25619899375752697</v>
      </c>
      <c r="I16" s="29">
        <v>284884135.29</v>
      </c>
      <c r="J16" s="26">
        <f t="shared" si="2"/>
        <v>41280584.899999976</v>
      </c>
    </row>
    <row r="17" spans="1:10" ht="23.25" customHeight="1">
      <c r="A17" s="388" t="s">
        <v>174</v>
      </c>
      <c r="B17" s="388"/>
      <c r="C17" s="388"/>
      <c r="D17" s="388"/>
      <c r="E17" s="29" t="s">
        <v>248</v>
      </c>
      <c r="F17" s="29" t="s">
        <v>248</v>
      </c>
      <c r="G17" s="23">
        <v>0</v>
      </c>
      <c r="H17" s="24" t="s">
        <v>248</v>
      </c>
      <c r="I17" s="29">
        <v>29503.79</v>
      </c>
      <c r="J17" s="26">
        <f>-I17</f>
        <v>-29503.79</v>
      </c>
    </row>
    <row r="18" spans="1:10" ht="18" customHeight="1">
      <c r="A18" s="388" t="s">
        <v>150</v>
      </c>
      <c r="B18" s="388"/>
      <c r="C18" s="388"/>
      <c r="D18" s="388"/>
      <c r="E18" s="46">
        <v>344183126.69</v>
      </c>
      <c r="F18" s="47">
        <v>96842298.43</v>
      </c>
      <c r="G18" s="23">
        <f t="shared" si="0"/>
        <v>-247340828.26</v>
      </c>
      <c r="H18" s="24">
        <f t="shared" si="1"/>
        <v>0.2813685242543114</v>
      </c>
      <c r="I18" s="29">
        <v>79946275.66</v>
      </c>
      <c r="J18" s="26">
        <f t="shared" si="2"/>
        <v>16896022.77000001</v>
      </c>
    </row>
    <row r="19" spans="1:10" ht="68.25" customHeight="1">
      <c r="A19" s="388" t="s">
        <v>149</v>
      </c>
      <c r="B19" s="388"/>
      <c r="C19" s="388"/>
      <c r="D19" s="388"/>
      <c r="E19" s="48">
        <v>8653200</v>
      </c>
      <c r="F19" s="49">
        <v>2163000</v>
      </c>
      <c r="G19" s="23">
        <f t="shared" si="0"/>
        <v>-6490200</v>
      </c>
      <c r="H19" s="24">
        <f t="shared" si="1"/>
        <v>0.2499653307446956</v>
      </c>
      <c r="I19" s="29">
        <v>1979259.34</v>
      </c>
      <c r="J19" s="26">
        <f t="shared" si="2"/>
        <v>183740.65999999992</v>
      </c>
    </row>
    <row r="20" spans="1:10" ht="48" customHeight="1">
      <c r="A20" s="388" t="s">
        <v>148</v>
      </c>
      <c r="B20" s="388"/>
      <c r="C20" s="388"/>
      <c r="D20" s="388"/>
      <c r="E20" s="50">
        <v>920255013</v>
      </c>
      <c r="F20" s="51">
        <v>227159421.76</v>
      </c>
      <c r="G20" s="23">
        <f t="shared" si="0"/>
        <v>-693095591.24</v>
      </c>
      <c r="H20" s="24">
        <f t="shared" si="1"/>
        <v>0.24684399275312613</v>
      </c>
      <c r="I20" s="29">
        <v>202929096.5</v>
      </c>
      <c r="J20" s="26">
        <f t="shared" si="2"/>
        <v>24230325.25999999</v>
      </c>
    </row>
    <row r="21" spans="1:10" ht="22.5" customHeight="1">
      <c r="A21" s="388" t="s">
        <v>147</v>
      </c>
      <c r="B21" s="388"/>
      <c r="C21" s="388"/>
      <c r="D21" s="388"/>
      <c r="E21" s="52">
        <v>153809585.95</v>
      </c>
      <c r="F21" s="53">
        <v>37918372.55</v>
      </c>
      <c r="G21" s="23">
        <f t="shared" si="0"/>
        <v>-115891213.39999999</v>
      </c>
      <c r="H21" s="24">
        <f t="shared" si="1"/>
        <v>0.24652801914652056</v>
      </c>
      <c r="I21" s="29">
        <v>41595198.21</v>
      </c>
      <c r="J21" s="26">
        <f t="shared" si="2"/>
        <v>-3676825.660000004</v>
      </c>
    </row>
    <row r="22" spans="1:10" ht="79.5" customHeight="1">
      <c r="A22" s="388" t="s">
        <v>175</v>
      </c>
      <c r="B22" s="388"/>
      <c r="C22" s="388"/>
      <c r="D22" s="388"/>
      <c r="E22" s="54">
        <v>8134800</v>
      </c>
      <c r="F22" s="55">
        <v>792166.96</v>
      </c>
      <c r="G22" s="23">
        <f t="shared" si="0"/>
        <v>-7342633.04</v>
      </c>
      <c r="H22" s="24">
        <f t="shared" si="1"/>
        <v>0.0973800167182967</v>
      </c>
      <c r="I22" s="29">
        <v>995410</v>
      </c>
      <c r="J22" s="26">
        <f t="shared" si="2"/>
        <v>-203243.04000000004</v>
      </c>
    </row>
    <row r="23" spans="1:10" ht="34.5" customHeight="1">
      <c r="A23" s="388" t="s">
        <v>176</v>
      </c>
      <c r="B23" s="388"/>
      <c r="C23" s="388"/>
      <c r="D23" s="388"/>
      <c r="E23" s="56">
        <v>114923700</v>
      </c>
      <c r="F23" s="57">
        <v>32031774.84</v>
      </c>
      <c r="G23" s="23">
        <f t="shared" si="0"/>
        <v>-82891925.16</v>
      </c>
      <c r="H23" s="24">
        <f t="shared" si="1"/>
        <v>0.27872209857496755</v>
      </c>
      <c r="I23" s="29">
        <v>34086900.58</v>
      </c>
      <c r="J23" s="26">
        <f t="shared" si="2"/>
        <v>-2055125.7399999984</v>
      </c>
    </row>
    <row r="24" spans="1:10" ht="33.75" customHeight="1">
      <c r="A24" s="388" t="s">
        <v>234</v>
      </c>
      <c r="B24" s="388"/>
      <c r="C24" s="388"/>
      <c r="D24" s="388"/>
      <c r="E24" s="58">
        <v>30751085.95</v>
      </c>
      <c r="F24" s="59">
        <v>5094430.75</v>
      </c>
      <c r="G24" s="23">
        <f t="shared" si="0"/>
        <v>-25656655.2</v>
      </c>
      <c r="H24" s="24">
        <f t="shared" si="1"/>
        <v>0.16566669412206564</v>
      </c>
      <c r="I24" s="29">
        <v>6512887.63</v>
      </c>
      <c r="J24" s="26">
        <f t="shared" si="2"/>
        <v>-1418456.88</v>
      </c>
    </row>
    <row r="25" spans="1:10" ht="22.5" customHeight="1">
      <c r="A25" s="388" t="s">
        <v>180</v>
      </c>
      <c r="B25" s="388"/>
      <c r="C25" s="388"/>
      <c r="D25" s="388"/>
      <c r="E25" s="60">
        <v>370000</v>
      </c>
      <c r="F25" s="61">
        <v>0</v>
      </c>
      <c r="G25" s="23">
        <f t="shared" si="0"/>
        <v>-370000</v>
      </c>
      <c r="H25" s="24">
        <f t="shared" si="1"/>
        <v>0</v>
      </c>
      <c r="I25" s="29">
        <v>36493.6</v>
      </c>
      <c r="J25" s="26">
        <f t="shared" si="2"/>
        <v>-36493.6</v>
      </c>
    </row>
    <row r="26" spans="1:10" ht="24" customHeight="1">
      <c r="A26" s="388" t="s">
        <v>181</v>
      </c>
      <c r="B26" s="388"/>
      <c r="C26" s="388"/>
      <c r="D26" s="388"/>
      <c r="E26" s="62">
        <v>370000</v>
      </c>
      <c r="F26" s="63">
        <v>0</v>
      </c>
      <c r="G26" s="23">
        <f t="shared" si="0"/>
        <v>-370000</v>
      </c>
      <c r="H26" s="24">
        <f t="shared" si="1"/>
        <v>0</v>
      </c>
      <c r="I26" s="29">
        <v>36493.6</v>
      </c>
      <c r="J26" s="26">
        <f t="shared" si="2"/>
        <v>-36493.6</v>
      </c>
    </row>
    <row r="27" spans="1:10" ht="33.75" customHeight="1">
      <c r="A27" s="388" t="s">
        <v>177</v>
      </c>
      <c r="B27" s="388"/>
      <c r="C27" s="388"/>
      <c r="D27" s="388"/>
      <c r="E27" s="64">
        <v>98192900</v>
      </c>
      <c r="F27" s="65">
        <v>25334316</v>
      </c>
      <c r="G27" s="23">
        <f t="shared" si="0"/>
        <v>-72858584</v>
      </c>
      <c r="H27" s="24">
        <f t="shared" si="1"/>
        <v>0.25800557881476155</v>
      </c>
      <c r="I27" s="29">
        <v>24885126</v>
      </c>
      <c r="J27" s="26">
        <f t="shared" si="2"/>
        <v>449190</v>
      </c>
    </row>
    <row r="28" spans="1:10" ht="33.75" customHeight="1">
      <c r="A28" s="388" t="s">
        <v>178</v>
      </c>
      <c r="B28" s="388"/>
      <c r="C28" s="388"/>
      <c r="D28" s="388"/>
      <c r="E28" s="66">
        <v>98192900</v>
      </c>
      <c r="F28" s="67">
        <v>25334316</v>
      </c>
      <c r="G28" s="23">
        <f t="shared" si="0"/>
        <v>-72858584</v>
      </c>
      <c r="H28" s="24">
        <f t="shared" si="1"/>
        <v>0.25800557881476155</v>
      </c>
      <c r="I28" s="29">
        <v>24885126</v>
      </c>
      <c r="J28" s="26">
        <f t="shared" si="2"/>
        <v>449190</v>
      </c>
    </row>
    <row r="29" spans="1:10" ht="18" customHeight="1">
      <c r="A29" s="390" t="s">
        <v>146</v>
      </c>
      <c r="B29" s="390"/>
      <c r="C29" s="390"/>
      <c r="D29" s="390"/>
      <c r="E29" s="68">
        <v>225935069.53</v>
      </c>
      <c r="F29" s="69">
        <v>56675635.27</v>
      </c>
      <c r="G29" s="23">
        <f t="shared" si="0"/>
        <v>-169259434.26</v>
      </c>
      <c r="H29" s="24">
        <f t="shared" si="1"/>
        <v>0.25084921693608314</v>
      </c>
      <c r="I29" s="25">
        <v>55842196.05</v>
      </c>
      <c r="J29" s="26">
        <f t="shared" si="2"/>
        <v>833439.2200000063</v>
      </c>
    </row>
    <row r="30" spans="1:10" ht="21.75" customHeight="1">
      <c r="A30" s="388" t="s">
        <v>145</v>
      </c>
      <c r="B30" s="388"/>
      <c r="C30" s="388"/>
      <c r="D30" s="388"/>
      <c r="E30" s="70">
        <v>225565069.53</v>
      </c>
      <c r="F30" s="71">
        <v>56675635.27</v>
      </c>
      <c r="G30" s="23">
        <f t="shared" si="0"/>
        <v>-168889434.26</v>
      </c>
      <c r="H30" s="24">
        <f t="shared" si="1"/>
        <v>0.25126069115263516</v>
      </c>
      <c r="I30" s="29">
        <v>55835996.05</v>
      </c>
      <c r="J30" s="26">
        <f t="shared" si="2"/>
        <v>839639.2200000063</v>
      </c>
    </row>
    <row r="31" spans="1:10" ht="18" customHeight="1">
      <c r="A31" s="388" t="s">
        <v>144</v>
      </c>
      <c r="B31" s="388"/>
      <c r="C31" s="388"/>
      <c r="D31" s="388"/>
      <c r="E31" s="72">
        <v>225565069.53</v>
      </c>
      <c r="F31" s="73">
        <v>56675635.27</v>
      </c>
      <c r="G31" s="23">
        <f t="shared" si="0"/>
        <v>-168889434.26</v>
      </c>
      <c r="H31" s="24">
        <f t="shared" si="1"/>
        <v>0.25126069115263516</v>
      </c>
      <c r="I31" s="29">
        <v>55835996.05</v>
      </c>
      <c r="J31" s="26">
        <f t="shared" si="2"/>
        <v>839639.2200000063</v>
      </c>
    </row>
    <row r="32" spans="1:10" ht="25.5" customHeight="1">
      <c r="A32" s="388" t="s">
        <v>182</v>
      </c>
      <c r="B32" s="388"/>
      <c r="C32" s="388"/>
      <c r="D32" s="388"/>
      <c r="E32" s="74">
        <v>370000</v>
      </c>
      <c r="F32" s="75">
        <v>0</v>
      </c>
      <c r="G32" s="23">
        <f t="shared" si="0"/>
        <v>-370000</v>
      </c>
      <c r="H32" s="24">
        <f t="shared" si="1"/>
        <v>0</v>
      </c>
      <c r="I32" s="29">
        <v>6200</v>
      </c>
      <c r="J32" s="26">
        <f t="shared" si="2"/>
        <v>-6200</v>
      </c>
    </row>
    <row r="33" spans="1:10" ht="25.5" customHeight="1">
      <c r="A33" s="388" t="s">
        <v>183</v>
      </c>
      <c r="B33" s="388"/>
      <c r="C33" s="388"/>
      <c r="D33" s="388"/>
      <c r="E33" s="76">
        <v>370000</v>
      </c>
      <c r="F33" s="77">
        <v>0</v>
      </c>
      <c r="G33" s="23">
        <f t="shared" si="0"/>
        <v>-370000</v>
      </c>
      <c r="H33" s="24">
        <f t="shared" si="1"/>
        <v>0</v>
      </c>
      <c r="I33" s="29">
        <v>6200</v>
      </c>
      <c r="J33" s="26">
        <f t="shared" si="2"/>
        <v>-6200</v>
      </c>
    </row>
    <row r="34" spans="1:10" ht="21.75" customHeight="1">
      <c r="A34" s="390" t="s">
        <v>143</v>
      </c>
      <c r="B34" s="390"/>
      <c r="C34" s="390"/>
      <c r="D34" s="390"/>
      <c r="E34" s="78">
        <v>59405635.03</v>
      </c>
      <c r="F34" s="79">
        <v>14208838.93</v>
      </c>
      <c r="G34" s="23">
        <f t="shared" si="0"/>
        <v>-45196796.1</v>
      </c>
      <c r="H34" s="24">
        <f t="shared" si="1"/>
        <v>0.2391833522665737</v>
      </c>
      <c r="I34" s="25">
        <v>12164069.53</v>
      </c>
      <c r="J34" s="26">
        <f t="shared" si="2"/>
        <v>2044769.4000000004</v>
      </c>
    </row>
    <row r="35" spans="1:10" ht="34.5" customHeight="1">
      <c r="A35" s="388" t="s">
        <v>142</v>
      </c>
      <c r="B35" s="388"/>
      <c r="C35" s="388"/>
      <c r="D35" s="388"/>
      <c r="E35" s="80">
        <v>59405635.03</v>
      </c>
      <c r="F35" s="81">
        <v>14208838.93</v>
      </c>
      <c r="G35" s="23">
        <f t="shared" si="0"/>
        <v>-45196796.1</v>
      </c>
      <c r="H35" s="24">
        <f t="shared" si="1"/>
        <v>0.2391833522665737</v>
      </c>
      <c r="I35" s="29">
        <v>12164069.53</v>
      </c>
      <c r="J35" s="26">
        <f t="shared" si="2"/>
        <v>2044769.4000000004</v>
      </c>
    </row>
    <row r="36" spans="1:10" ht="18" customHeight="1">
      <c r="A36" s="388" t="s">
        <v>22</v>
      </c>
      <c r="B36" s="388"/>
      <c r="C36" s="388"/>
      <c r="D36" s="388"/>
      <c r="E36" s="82">
        <v>13266710</v>
      </c>
      <c r="F36" s="83">
        <v>2483064.97</v>
      </c>
      <c r="G36" s="23">
        <f t="shared" si="0"/>
        <v>-10783645.03</v>
      </c>
      <c r="H36" s="24">
        <f t="shared" si="1"/>
        <v>0.18716508991302291</v>
      </c>
      <c r="I36" s="29">
        <v>2105024.34</v>
      </c>
      <c r="J36" s="26">
        <f t="shared" si="2"/>
        <v>378040.63000000035</v>
      </c>
    </row>
    <row r="37" spans="1:10" ht="24" customHeight="1">
      <c r="A37" s="388" t="s">
        <v>235</v>
      </c>
      <c r="B37" s="388"/>
      <c r="C37" s="388"/>
      <c r="D37" s="388"/>
      <c r="E37" s="84">
        <v>3564749.24</v>
      </c>
      <c r="F37" s="85">
        <v>808340.16</v>
      </c>
      <c r="G37" s="23">
        <f t="shared" si="0"/>
        <v>-2756409.08</v>
      </c>
      <c r="H37" s="24">
        <f t="shared" si="1"/>
        <v>0.22675933300710935</v>
      </c>
      <c r="I37" s="29">
        <v>759382.87</v>
      </c>
      <c r="J37" s="26">
        <f t="shared" si="2"/>
        <v>48957.29000000004</v>
      </c>
    </row>
    <row r="38" spans="1:10" ht="24" customHeight="1">
      <c r="A38" s="388" t="s">
        <v>106</v>
      </c>
      <c r="B38" s="388"/>
      <c r="C38" s="388"/>
      <c r="D38" s="388"/>
      <c r="E38" s="86">
        <v>42574175.79</v>
      </c>
      <c r="F38" s="87">
        <v>10917433.8</v>
      </c>
      <c r="G38" s="23">
        <f t="shared" si="0"/>
        <v>-31656741.99</v>
      </c>
      <c r="H38" s="24">
        <f t="shared" si="1"/>
        <v>0.2564332391036994</v>
      </c>
      <c r="I38" s="29">
        <v>9299662.32</v>
      </c>
      <c r="J38" s="26">
        <f t="shared" si="2"/>
        <v>1617771.4800000004</v>
      </c>
    </row>
    <row r="39" spans="1:10" ht="21.75" customHeight="1">
      <c r="A39" s="390" t="s">
        <v>141</v>
      </c>
      <c r="B39" s="390"/>
      <c r="C39" s="390"/>
      <c r="D39" s="390"/>
      <c r="E39" s="88">
        <v>24099845.84</v>
      </c>
      <c r="F39" s="89">
        <v>0</v>
      </c>
      <c r="G39" s="23">
        <f t="shared" si="0"/>
        <v>-24099845.84</v>
      </c>
      <c r="H39" s="24">
        <f t="shared" si="1"/>
        <v>0</v>
      </c>
      <c r="I39" s="25">
        <v>0</v>
      </c>
      <c r="J39" s="26">
        <f t="shared" si="2"/>
        <v>0</v>
      </c>
    </row>
    <row r="40" spans="1:10" ht="24.75" customHeight="1">
      <c r="A40" s="388" t="s">
        <v>140</v>
      </c>
      <c r="B40" s="388"/>
      <c r="C40" s="388"/>
      <c r="D40" s="388"/>
      <c r="E40" s="90">
        <v>24099845.84</v>
      </c>
      <c r="F40" s="91">
        <v>0</v>
      </c>
      <c r="G40" s="23">
        <f t="shared" si="0"/>
        <v>-24099845.84</v>
      </c>
      <c r="H40" s="24">
        <f t="shared" si="1"/>
        <v>0</v>
      </c>
      <c r="I40" s="29">
        <v>0</v>
      </c>
      <c r="J40" s="26">
        <f t="shared" si="2"/>
        <v>0</v>
      </c>
    </row>
    <row r="41" spans="1:10" ht="18" customHeight="1">
      <c r="A41" s="388" t="s">
        <v>139</v>
      </c>
      <c r="B41" s="388"/>
      <c r="C41" s="388"/>
      <c r="D41" s="388"/>
      <c r="E41" s="92">
        <v>3318245.84</v>
      </c>
      <c r="F41" s="93">
        <v>0</v>
      </c>
      <c r="G41" s="23">
        <f t="shared" si="0"/>
        <v>-3318245.84</v>
      </c>
      <c r="H41" s="24">
        <f t="shared" si="1"/>
        <v>0</v>
      </c>
      <c r="I41" s="29">
        <v>0</v>
      </c>
      <c r="J41" s="26">
        <f t="shared" si="2"/>
        <v>0</v>
      </c>
    </row>
    <row r="42" spans="1:10" ht="23.25" customHeight="1">
      <c r="A42" s="388" t="s">
        <v>138</v>
      </c>
      <c r="B42" s="388"/>
      <c r="C42" s="388"/>
      <c r="D42" s="388"/>
      <c r="E42" s="94">
        <v>20781600</v>
      </c>
      <c r="F42" s="95">
        <v>0</v>
      </c>
      <c r="G42" s="23">
        <f t="shared" si="0"/>
        <v>-20781600</v>
      </c>
      <c r="H42" s="24">
        <f t="shared" si="1"/>
        <v>0</v>
      </c>
      <c r="I42" s="29">
        <v>0</v>
      </c>
      <c r="J42" s="26">
        <f t="shared" si="2"/>
        <v>0</v>
      </c>
    </row>
    <row r="43" spans="1:10" ht="23.25" customHeight="1">
      <c r="A43" s="390" t="s">
        <v>137</v>
      </c>
      <c r="B43" s="390"/>
      <c r="C43" s="390"/>
      <c r="D43" s="390"/>
      <c r="E43" s="96">
        <v>58822800</v>
      </c>
      <c r="F43" s="97">
        <v>15358621.66</v>
      </c>
      <c r="G43" s="23">
        <f t="shared" si="0"/>
        <v>-43464178.34</v>
      </c>
      <c r="H43" s="24">
        <f t="shared" si="1"/>
        <v>0.2610998058575926</v>
      </c>
      <c r="I43" s="25">
        <v>15154134.48</v>
      </c>
      <c r="J43" s="26">
        <f t="shared" si="2"/>
        <v>204487.1799999997</v>
      </c>
    </row>
    <row r="44" spans="1:10" ht="33.75" customHeight="1">
      <c r="A44" s="388" t="s">
        <v>136</v>
      </c>
      <c r="B44" s="388"/>
      <c r="C44" s="388"/>
      <c r="D44" s="388"/>
      <c r="E44" s="98">
        <v>58822800</v>
      </c>
      <c r="F44" s="99">
        <v>15358621.66</v>
      </c>
      <c r="G44" s="23">
        <f t="shared" si="0"/>
        <v>-43464178.34</v>
      </c>
      <c r="H44" s="24">
        <f t="shared" si="1"/>
        <v>0.2610998058575926</v>
      </c>
      <c r="I44" s="29">
        <v>15154134.48</v>
      </c>
      <c r="J44" s="26">
        <f t="shared" si="2"/>
        <v>204487.1799999997</v>
      </c>
    </row>
    <row r="45" spans="1:10" ht="24.75" customHeight="1">
      <c r="A45" s="388" t="s">
        <v>135</v>
      </c>
      <c r="B45" s="388"/>
      <c r="C45" s="388"/>
      <c r="D45" s="388"/>
      <c r="E45" s="29" t="s">
        <v>248</v>
      </c>
      <c r="F45" s="29" t="s">
        <v>248</v>
      </c>
      <c r="G45" s="23">
        <v>0</v>
      </c>
      <c r="H45" s="24" t="s">
        <v>248</v>
      </c>
      <c r="I45" s="29">
        <v>813551.88</v>
      </c>
      <c r="J45" s="26">
        <f>-I45</f>
        <v>-813551.88</v>
      </c>
    </row>
    <row r="46" spans="1:10" ht="34.5" customHeight="1">
      <c r="A46" s="388" t="s">
        <v>134</v>
      </c>
      <c r="B46" s="388"/>
      <c r="C46" s="388"/>
      <c r="D46" s="388"/>
      <c r="E46" s="100">
        <v>5863898.59</v>
      </c>
      <c r="F46" s="101">
        <v>1221449.08</v>
      </c>
      <c r="G46" s="23">
        <f t="shared" si="0"/>
        <v>-4642449.51</v>
      </c>
      <c r="H46" s="24">
        <f t="shared" si="1"/>
        <v>0.20829983009648195</v>
      </c>
      <c r="I46" s="29">
        <v>1171243.55</v>
      </c>
      <c r="J46" s="26">
        <f t="shared" si="2"/>
        <v>50205.53000000003</v>
      </c>
    </row>
    <row r="47" spans="1:10" ht="45.75" customHeight="1">
      <c r="A47" s="388" t="s">
        <v>133</v>
      </c>
      <c r="B47" s="388"/>
      <c r="C47" s="388"/>
      <c r="D47" s="388"/>
      <c r="E47" s="102">
        <v>500801.41</v>
      </c>
      <c r="F47" s="103">
        <v>79314.86</v>
      </c>
      <c r="G47" s="23">
        <f t="shared" si="0"/>
        <v>-421486.55</v>
      </c>
      <c r="H47" s="24">
        <f t="shared" si="1"/>
        <v>0.15837587198486522</v>
      </c>
      <c r="I47" s="29">
        <v>72801.68</v>
      </c>
      <c r="J47" s="26">
        <f t="shared" si="2"/>
        <v>6513.180000000008</v>
      </c>
    </row>
    <row r="48" spans="1:10" ht="24" customHeight="1">
      <c r="A48" s="388" t="s">
        <v>132</v>
      </c>
      <c r="B48" s="388"/>
      <c r="C48" s="388"/>
      <c r="D48" s="388"/>
      <c r="E48" s="104">
        <v>33111664.3</v>
      </c>
      <c r="F48" s="105">
        <v>9490153.43</v>
      </c>
      <c r="G48" s="23">
        <f t="shared" si="0"/>
        <v>-23621510.87</v>
      </c>
      <c r="H48" s="24">
        <f t="shared" si="1"/>
        <v>0.2866105836304942</v>
      </c>
      <c r="I48" s="29">
        <v>9341095.84</v>
      </c>
      <c r="J48" s="26">
        <f t="shared" si="2"/>
        <v>149057.58999999985</v>
      </c>
    </row>
    <row r="49" spans="1:10" ht="35.25" customHeight="1">
      <c r="A49" s="388" t="s">
        <v>131</v>
      </c>
      <c r="B49" s="388"/>
      <c r="C49" s="388"/>
      <c r="D49" s="388"/>
      <c r="E49" s="106">
        <v>19346435.7</v>
      </c>
      <c r="F49" s="107">
        <v>4567704.29</v>
      </c>
      <c r="G49" s="23">
        <f t="shared" si="0"/>
        <v>-14778731.41</v>
      </c>
      <c r="H49" s="24">
        <f t="shared" si="1"/>
        <v>0.23610055933972376</v>
      </c>
      <c r="I49" s="29">
        <v>3755441.53</v>
      </c>
      <c r="J49" s="26">
        <f t="shared" si="2"/>
        <v>812262.7600000002</v>
      </c>
    </row>
    <row r="50" spans="1:10" ht="21.75" customHeight="1">
      <c r="A50" s="395" t="s">
        <v>130</v>
      </c>
      <c r="B50" s="395"/>
      <c r="C50" s="395"/>
      <c r="D50" s="395"/>
      <c r="E50" s="108">
        <v>293598442.21</v>
      </c>
      <c r="F50" s="109">
        <v>66524155.87</v>
      </c>
      <c r="G50" s="18">
        <f t="shared" si="0"/>
        <v>-227074286.33999997</v>
      </c>
      <c r="H50" s="19">
        <f t="shared" si="1"/>
        <v>0.22658211456863847</v>
      </c>
      <c r="I50" s="18">
        <f>I51+I56+I71</f>
        <v>60677468.18</v>
      </c>
      <c r="J50" s="20">
        <f t="shared" si="2"/>
        <v>5846687.689999998</v>
      </c>
    </row>
    <row r="51" spans="1:10" ht="23.25" customHeight="1">
      <c r="A51" s="390" t="s">
        <v>129</v>
      </c>
      <c r="B51" s="390"/>
      <c r="C51" s="390"/>
      <c r="D51" s="390"/>
      <c r="E51" s="110">
        <v>126666162.53</v>
      </c>
      <c r="F51" s="111">
        <v>28971479.09</v>
      </c>
      <c r="G51" s="23">
        <f t="shared" si="0"/>
        <v>-97694683.44</v>
      </c>
      <c r="H51" s="24">
        <f t="shared" si="1"/>
        <v>0.22872311366611667</v>
      </c>
      <c r="I51" s="25">
        <v>26531097.8</v>
      </c>
      <c r="J51" s="26">
        <f t="shared" si="2"/>
        <v>2440381.289999999</v>
      </c>
    </row>
    <row r="52" spans="1:10" ht="23.25" customHeight="1">
      <c r="A52" s="388" t="s">
        <v>128</v>
      </c>
      <c r="B52" s="388"/>
      <c r="C52" s="388"/>
      <c r="D52" s="388"/>
      <c r="E52" s="112">
        <v>119750478.31</v>
      </c>
      <c r="F52" s="113">
        <v>28971479.09</v>
      </c>
      <c r="G52" s="23">
        <f t="shared" si="0"/>
        <v>-90778999.22</v>
      </c>
      <c r="H52" s="24">
        <f t="shared" si="1"/>
        <v>0.24193205320651048</v>
      </c>
      <c r="I52" s="29">
        <v>26531097.8</v>
      </c>
      <c r="J52" s="26">
        <f t="shared" si="2"/>
        <v>2440381.289999999</v>
      </c>
    </row>
    <row r="53" spans="1:10" ht="23.25" customHeight="1">
      <c r="A53" s="388" t="s">
        <v>127</v>
      </c>
      <c r="B53" s="388"/>
      <c r="C53" s="388"/>
      <c r="D53" s="388"/>
      <c r="E53" s="114">
        <v>119750478.31</v>
      </c>
      <c r="F53" s="115">
        <v>28971479.09</v>
      </c>
      <c r="G53" s="23">
        <f t="shared" si="0"/>
        <v>-90778999.22</v>
      </c>
      <c r="H53" s="24">
        <f t="shared" si="1"/>
        <v>0.24193205320651048</v>
      </c>
      <c r="I53" s="29">
        <v>26531097.8</v>
      </c>
      <c r="J53" s="26">
        <f t="shared" si="2"/>
        <v>2440381.289999999</v>
      </c>
    </row>
    <row r="54" spans="1:10" ht="18" customHeight="1">
      <c r="A54" s="388" t="s">
        <v>165</v>
      </c>
      <c r="B54" s="388"/>
      <c r="C54" s="388"/>
      <c r="D54" s="388"/>
      <c r="E54" s="116">
        <v>6915684.22</v>
      </c>
      <c r="F54" s="117">
        <v>0</v>
      </c>
      <c r="G54" s="23">
        <f t="shared" si="0"/>
        <v>-6915684.22</v>
      </c>
      <c r="H54" s="24">
        <f t="shared" si="1"/>
        <v>0</v>
      </c>
      <c r="I54" s="29">
        <v>0</v>
      </c>
      <c r="J54" s="26">
        <f t="shared" si="2"/>
        <v>0</v>
      </c>
    </row>
    <row r="55" spans="1:10" s="2" customFormat="1" ht="24" customHeight="1">
      <c r="A55" s="385" t="s">
        <v>216</v>
      </c>
      <c r="B55" s="386"/>
      <c r="C55" s="386"/>
      <c r="D55" s="387"/>
      <c r="E55" s="118">
        <v>6915684.22</v>
      </c>
      <c r="F55" s="119">
        <v>0</v>
      </c>
      <c r="G55" s="23">
        <f t="shared" si="0"/>
        <v>-6915684.22</v>
      </c>
      <c r="H55" s="24">
        <f t="shared" si="1"/>
        <v>0</v>
      </c>
      <c r="I55" s="29">
        <v>0</v>
      </c>
      <c r="J55" s="26">
        <f>F55-I55</f>
        <v>0</v>
      </c>
    </row>
    <row r="56" spans="1:10" ht="24" customHeight="1">
      <c r="A56" s="397" t="s">
        <v>126</v>
      </c>
      <c r="B56" s="397"/>
      <c r="C56" s="397"/>
      <c r="D56" s="397"/>
      <c r="E56" s="120">
        <v>165591793.32</v>
      </c>
      <c r="F56" s="121">
        <v>37223099.77</v>
      </c>
      <c r="G56" s="23">
        <f t="shared" si="0"/>
        <v>-128368693.54999998</v>
      </c>
      <c r="H56" s="24">
        <f t="shared" si="1"/>
        <v>0.22478831241393554</v>
      </c>
      <c r="I56" s="25">
        <v>33842057.25</v>
      </c>
      <c r="J56" s="26">
        <f t="shared" si="2"/>
        <v>3381042.5200000033</v>
      </c>
    </row>
    <row r="57" spans="1:10" ht="34.5" customHeight="1">
      <c r="A57" s="388" t="s">
        <v>125</v>
      </c>
      <c r="B57" s="388"/>
      <c r="C57" s="388"/>
      <c r="D57" s="388"/>
      <c r="E57" s="122">
        <v>55368231.66</v>
      </c>
      <c r="F57" s="123">
        <v>14020864.69</v>
      </c>
      <c r="G57" s="23">
        <f t="shared" si="0"/>
        <v>-41347366.97</v>
      </c>
      <c r="H57" s="24">
        <f t="shared" si="1"/>
        <v>0.253229410975196</v>
      </c>
      <c r="I57" s="29">
        <v>13812255.57</v>
      </c>
      <c r="J57" s="26">
        <f t="shared" si="2"/>
        <v>208609.11999999918</v>
      </c>
    </row>
    <row r="58" spans="1:10" ht="34.5" customHeight="1">
      <c r="A58" s="388" t="s">
        <v>179</v>
      </c>
      <c r="B58" s="388"/>
      <c r="C58" s="388"/>
      <c r="D58" s="388"/>
      <c r="E58" s="124">
        <v>55368231.66</v>
      </c>
      <c r="F58" s="125">
        <v>14020864.69</v>
      </c>
      <c r="G58" s="23">
        <f t="shared" si="0"/>
        <v>-41347366.97</v>
      </c>
      <c r="H58" s="24">
        <f t="shared" si="1"/>
        <v>0.253229410975196</v>
      </c>
      <c r="I58" s="29">
        <v>13812255.57</v>
      </c>
      <c r="J58" s="26">
        <f t="shared" si="2"/>
        <v>208609.11999999918</v>
      </c>
    </row>
    <row r="59" spans="1:10" ht="24" customHeight="1">
      <c r="A59" s="388" t="s">
        <v>124</v>
      </c>
      <c r="B59" s="388"/>
      <c r="C59" s="388"/>
      <c r="D59" s="388"/>
      <c r="E59" s="126">
        <v>13984593.5</v>
      </c>
      <c r="F59" s="127">
        <v>3407270.6</v>
      </c>
      <c r="G59" s="23">
        <f t="shared" si="0"/>
        <v>-10577322.9</v>
      </c>
      <c r="H59" s="24">
        <f t="shared" si="1"/>
        <v>0.24364459360223806</v>
      </c>
      <c r="I59" s="29">
        <v>2939791.33</v>
      </c>
      <c r="J59" s="26">
        <f t="shared" si="2"/>
        <v>467479.27</v>
      </c>
    </row>
    <row r="60" spans="1:10" ht="24" customHeight="1">
      <c r="A60" s="388" t="s">
        <v>123</v>
      </c>
      <c r="B60" s="388"/>
      <c r="C60" s="388"/>
      <c r="D60" s="388"/>
      <c r="E60" s="128">
        <v>13984593.5</v>
      </c>
      <c r="F60" s="129">
        <v>3407270.6</v>
      </c>
      <c r="G60" s="23">
        <f t="shared" si="0"/>
        <v>-10577322.9</v>
      </c>
      <c r="H60" s="24">
        <f t="shared" si="1"/>
        <v>0.24364459360223806</v>
      </c>
      <c r="I60" s="29">
        <v>2939791.33</v>
      </c>
      <c r="J60" s="26">
        <f t="shared" si="2"/>
        <v>467479.27</v>
      </c>
    </row>
    <row r="61" spans="1:10" ht="24" customHeight="1">
      <c r="A61" s="388" t="s">
        <v>122</v>
      </c>
      <c r="B61" s="388"/>
      <c r="C61" s="388"/>
      <c r="D61" s="388"/>
      <c r="E61" s="130">
        <v>53956693.4</v>
      </c>
      <c r="F61" s="131">
        <v>9392403.41</v>
      </c>
      <c r="G61" s="23">
        <f t="shared" si="0"/>
        <v>-44564289.989999995</v>
      </c>
      <c r="H61" s="24">
        <f t="shared" si="1"/>
        <v>0.17407299851328548</v>
      </c>
      <c r="I61" s="29">
        <v>9183129.58</v>
      </c>
      <c r="J61" s="26">
        <f t="shared" si="2"/>
        <v>209273.83000000007</v>
      </c>
    </row>
    <row r="62" spans="1:10" ht="18" customHeight="1">
      <c r="A62" s="388" t="s">
        <v>121</v>
      </c>
      <c r="B62" s="388"/>
      <c r="C62" s="388"/>
      <c r="D62" s="388"/>
      <c r="E62" s="132">
        <v>52925765.56</v>
      </c>
      <c r="F62" s="133">
        <v>9392403.41</v>
      </c>
      <c r="G62" s="23">
        <f t="shared" si="0"/>
        <v>-43533362.150000006</v>
      </c>
      <c r="H62" s="24">
        <f t="shared" si="1"/>
        <v>0.17746372320967518</v>
      </c>
      <c r="I62" s="29">
        <v>9183129.58</v>
      </c>
      <c r="J62" s="26">
        <f t="shared" si="2"/>
        <v>209273.83000000007</v>
      </c>
    </row>
    <row r="63" spans="1:10" s="2" customFormat="1" ht="18" customHeight="1">
      <c r="A63" s="385" t="s">
        <v>217</v>
      </c>
      <c r="B63" s="386"/>
      <c r="C63" s="386"/>
      <c r="D63" s="387"/>
      <c r="E63" s="134">
        <v>1030927.84</v>
      </c>
      <c r="F63" s="135">
        <v>0</v>
      </c>
      <c r="G63" s="23">
        <f t="shared" si="0"/>
        <v>-1030927.84</v>
      </c>
      <c r="H63" s="24">
        <f t="shared" si="1"/>
        <v>0</v>
      </c>
      <c r="I63" s="29" t="s">
        <v>248</v>
      </c>
      <c r="J63" s="26" t="s">
        <v>248</v>
      </c>
    </row>
    <row r="64" spans="1:10" ht="23.25" customHeight="1">
      <c r="A64" s="392" t="s">
        <v>120</v>
      </c>
      <c r="B64" s="393"/>
      <c r="C64" s="393"/>
      <c r="D64" s="394"/>
      <c r="E64" s="136">
        <v>2519200</v>
      </c>
      <c r="F64" s="137">
        <v>339200</v>
      </c>
      <c r="G64" s="23">
        <f t="shared" si="0"/>
        <v>-2180000</v>
      </c>
      <c r="H64" s="24">
        <f t="shared" si="1"/>
        <v>0.13464591933947284</v>
      </c>
      <c r="I64" s="29">
        <v>0</v>
      </c>
      <c r="J64" s="26">
        <f t="shared" si="2"/>
        <v>339200</v>
      </c>
    </row>
    <row r="65" spans="1:10" ht="25.5" customHeight="1">
      <c r="A65" s="388" t="s">
        <v>119</v>
      </c>
      <c r="B65" s="388"/>
      <c r="C65" s="388"/>
      <c r="D65" s="388"/>
      <c r="E65" s="138">
        <v>2519200</v>
      </c>
      <c r="F65" s="139">
        <v>339200</v>
      </c>
      <c r="G65" s="23">
        <f t="shared" si="0"/>
        <v>-2180000</v>
      </c>
      <c r="H65" s="24">
        <f t="shared" si="1"/>
        <v>0.13464591933947284</v>
      </c>
      <c r="I65" s="29">
        <v>0</v>
      </c>
      <c r="J65" s="26">
        <f t="shared" si="2"/>
        <v>339200</v>
      </c>
    </row>
    <row r="66" spans="1:10" ht="23.25" customHeight="1">
      <c r="A66" s="388" t="s">
        <v>118</v>
      </c>
      <c r="B66" s="388"/>
      <c r="C66" s="388"/>
      <c r="D66" s="388"/>
      <c r="E66" s="140">
        <v>34763074.76</v>
      </c>
      <c r="F66" s="141">
        <v>8574548.07</v>
      </c>
      <c r="G66" s="23">
        <f t="shared" si="0"/>
        <v>-26188526.689999998</v>
      </c>
      <c r="H66" s="24">
        <f t="shared" si="1"/>
        <v>0.24665677962026167</v>
      </c>
      <c r="I66" s="29">
        <v>7906880.77</v>
      </c>
      <c r="J66" s="26">
        <f t="shared" si="2"/>
        <v>667667.3000000007</v>
      </c>
    </row>
    <row r="67" spans="1:10" ht="21.75" customHeight="1">
      <c r="A67" s="388" t="s">
        <v>22</v>
      </c>
      <c r="B67" s="388"/>
      <c r="C67" s="388"/>
      <c r="D67" s="388"/>
      <c r="E67" s="142">
        <v>2836419.4</v>
      </c>
      <c r="F67" s="143">
        <v>600308.54</v>
      </c>
      <c r="G67" s="23">
        <f t="shared" si="0"/>
        <v>-2236110.86</v>
      </c>
      <c r="H67" s="24">
        <f t="shared" si="1"/>
        <v>0.2116430807094325</v>
      </c>
      <c r="I67" s="29">
        <v>726438.84</v>
      </c>
      <c r="J67" s="26">
        <f t="shared" si="2"/>
        <v>-126130.29999999993</v>
      </c>
    </row>
    <row r="68" spans="1:10" ht="24" customHeight="1">
      <c r="A68" s="388" t="s">
        <v>117</v>
      </c>
      <c r="B68" s="388"/>
      <c r="C68" s="388"/>
      <c r="D68" s="388"/>
      <c r="E68" s="144">
        <v>31926655.36</v>
      </c>
      <c r="F68" s="145">
        <v>7974239.53</v>
      </c>
      <c r="G68" s="23">
        <f aca="true" t="shared" si="3" ref="G68:G130">F68-E68</f>
        <v>-23952415.83</v>
      </c>
      <c r="H68" s="24">
        <f aca="true" t="shared" si="4" ref="H68:H130">F68/E68</f>
        <v>0.24976745732002667</v>
      </c>
      <c r="I68" s="29">
        <v>7180441.93</v>
      </c>
      <c r="J68" s="26">
        <f aca="true" t="shared" si="5" ref="J68:J130">F68-I68</f>
        <v>793797.6000000006</v>
      </c>
    </row>
    <row r="69" spans="1:10" s="2" customFormat="1" ht="24" customHeight="1">
      <c r="A69" s="385" t="s">
        <v>218</v>
      </c>
      <c r="B69" s="386"/>
      <c r="C69" s="386"/>
      <c r="D69" s="387"/>
      <c r="E69" s="146">
        <v>5000000</v>
      </c>
      <c r="F69" s="147">
        <v>1488813</v>
      </c>
      <c r="G69" s="23">
        <f t="shared" si="3"/>
        <v>-3511187</v>
      </c>
      <c r="H69" s="24">
        <f t="shared" si="4"/>
        <v>0.2977626</v>
      </c>
      <c r="I69" s="14" t="s">
        <v>248</v>
      </c>
      <c r="J69" s="15" t="s">
        <v>248</v>
      </c>
    </row>
    <row r="70" spans="1:10" s="2" customFormat="1" ht="20.25" customHeight="1">
      <c r="A70" s="385" t="s">
        <v>219</v>
      </c>
      <c r="B70" s="386"/>
      <c r="C70" s="386"/>
      <c r="D70" s="387"/>
      <c r="E70" s="148">
        <v>5000000</v>
      </c>
      <c r="F70" s="149">
        <v>1488813</v>
      </c>
      <c r="G70" s="23">
        <f t="shared" si="3"/>
        <v>-3511187</v>
      </c>
      <c r="H70" s="24">
        <f t="shared" si="4"/>
        <v>0.2977626</v>
      </c>
      <c r="I70" s="14" t="s">
        <v>248</v>
      </c>
      <c r="J70" s="15" t="s">
        <v>248</v>
      </c>
    </row>
    <row r="71" spans="1:10" ht="20.25" customHeight="1">
      <c r="A71" s="390" t="s">
        <v>116</v>
      </c>
      <c r="B71" s="390"/>
      <c r="C71" s="390"/>
      <c r="D71" s="390"/>
      <c r="E71" s="150">
        <v>1340486.36</v>
      </c>
      <c r="F71" s="151">
        <v>329577.01</v>
      </c>
      <c r="G71" s="23">
        <f t="shared" si="3"/>
        <v>-1010909.3500000001</v>
      </c>
      <c r="H71" s="24">
        <f t="shared" si="4"/>
        <v>0.24586375500307214</v>
      </c>
      <c r="I71" s="25">
        <v>304313.13</v>
      </c>
      <c r="J71" s="26">
        <f t="shared" si="5"/>
        <v>25263.880000000005</v>
      </c>
    </row>
    <row r="72" spans="1:10" ht="21.75" customHeight="1">
      <c r="A72" s="388" t="s">
        <v>115</v>
      </c>
      <c r="B72" s="388"/>
      <c r="C72" s="388"/>
      <c r="D72" s="388"/>
      <c r="E72" s="152">
        <v>1340486.36</v>
      </c>
      <c r="F72" s="153">
        <v>329577.01</v>
      </c>
      <c r="G72" s="23">
        <f t="shared" si="3"/>
        <v>-1010909.3500000001</v>
      </c>
      <c r="H72" s="24">
        <f t="shared" si="4"/>
        <v>0.24586375500307214</v>
      </c>
      <c r="I72" s="29">
        <v>304313.13</v>
      </c>
      <c r="J72" s="26">
        <f t="shared" si="5"/>
        <v>25263.880000000005</v>
      </c>
    </row>
    <row r="73" spans="1:10" ht="24" customHeight="1">
      <c r="A73" s="388" t="s">
        <v>114</v>
      </c>
      <c r="B73" s="388"/>
      <c r="C73" s="388"/>
      <c r="D73" s="388"/>
      <c r="E73" s="154">
        <v>1340486.36</v>
      </c>
      <c r="F73" s="155">
        <v>329577.01</v>
      </c>
      <c r="G73" s="23">
        <f t="shared" si="3"/>
        <v>-1010909.3500000001</v>
      </c>
      <c r="H73" s="24">
        <f t="shared" si="4"/>
        <v>0.24586375500307214</v>
      </c>
      <c r="I73" s="29">
        <v>304313.13</v>
      </c>
      <c r="J73" s="26">
        <f t="shared" si="5"/>
        <v>25263.880000000005</v>
      </c>
    </row>
    <row r="74" spans="1:10" ht="27" customHeight="1">
      <c r="A74" s="395" t="s">
        <v>113</v>
      </c>
      <c r="B74" s="395"/>
      <c r="C74" s="395"/>
      <c r="D74" s="395"/>
      <c r="E74" s="156">
        <v>512482739.8</v>
      </c>
      <c r="F74" s="157">
        <v>61476070.16</v>
      </c>
      <c r="G74" s="18">
        <f t="shared" si="3"/>
        <v>-451006669.64</v>
      </c>
      <c r="H74" s="19">
        <f>F74/E74</f>
        <v>0.11995734760548514</v>
      </c>
      <c r="I74" s="18">
        <v>63096530.11</v>
      </c>
      <c r="J74" s="20">
        <f t="shared" si="5"/>
        <v>-1620459.950000003</v>
      </c>
    </row>
    <row r="75" spans="1:10" ht="46.5" customHeight="1">
      <c r="A75" s="388" t="s">
        <v>112</v>
      </c>
      <c r="B75" s="388"/>
      <c r="C75" s="388"/>
      <c r="D75" s="388"/>
      <c r="E75" s="158">
        <v>1100000</v>
      </c>
      <c r="F75" s="159">
        <v>0</v>
      </c>
      <c r="G75" s="23">
        <f t="shared" si="3"/>
        <v>-1100000</v>
      </c>
      <c r="H75" s="24">
        <f t="shared" si="4"/>
        <v>0</v>
      </c>
      <c r="I75" s="29">
        <v>40000</v>
      </c>
      <c r="J75" s="26">
        <f t="shared" si="5"/>
        <v>-40000</v>
      </c>
    </row>
    <row r="76" spans="1:10" ht="46.5" customHeight="1">
      <c r="A76" s="388" t="s">
        <v>111</v>
      </c>
      <c r="B76" s="388"/>
      <c r="C76" s="388"/>
      <c r="D76" s="388"/>
      <c r="E76" s="160">
        <v>1100000</v>
      </c>
      <c r="F76" s="161">
        <v>0</v>
      </c>
      <c r="G76" s="23">
        <f t="shared" si="3"/>
        <v>-1100000</v>
      </c>
      <c r="H76" s="24">
        <f t="shared" si="4"/>
        <v>0</v>
      </c>
      <c r="I76" s="29">
        <v>40000</v>
      </c>
      <c r="J76" s="26">
        <f t="shared" si="5"/>
        <v>-40000</v>
      </c>
    </row>
    <row r="77" spans="1:10" ht="33" customHeight="1">
      <c r="A77" s="388" t="s">
        <v>110</v>
      </c>
      <c r="B77" s="388"/>
      <c r="C77" s="388"/>
      <c r="D77" s="388"/>
      <c r="E77" s="162">
        <v>344705475</v>
      </c>
      <c r="F77" s="163">
        <v>14192809.57</v>
      </c>
      <c r="G77" s="23">
        <f t="shared" si="3"/>
        <v>-330512665.43</v>
      </c>
      <c r="H77" s="24">
        <f t="shared" si="4"/>
        <v>0.04117372829659871</v>
      </c>
      <c r="I77" s="29">
        <v>13386193.54</v>
      </c>
      <c r="J77" s="26">
        <f t="shared" si="5"/>
        <v>806616.0300000012</v>
      </c>
    </row>
    <row r="78" spans="1:10" ht="24" customHeight="1">
      <c r="A78" s="388" t="s">
        <v>109</v>
      </c>
      <c r="B78" s="388"/>
      <c r="C78" s="388"/>
      <c r="D78" s="388"/>
      <c r="E78" s="164">
        <v>54382875</v>
      </c>
      <c r="F78" s="165">
        <v>14192809.57</v>
      </c>
      <c r="G78" s="23">
        <f t="shared" si="3"/>
        <v>-40190065.43</v>
      </c>
      <c r="H78" s="24">
        <f t="shared" si="4"/>
        <v>0.26097939047908003</v>
      </c>
      <c r="I78" s="29">
        <v>13386193.54</v>
      </c>
      <c r="J78" s="26">
        <f t="shared" si="5"/>
        <v>806616.0300000012</v>
      </c>
    </row>
    <row r="79" spans="1:10" ht="21" customHeight="1">
      <c r="A79" s="388" t="s">
        <v>78</v>
      </c>
      <c r="B79" s="388"/>
      <c r="C79" s="388"/>
      <c r="D79" s="388"/>
      <c r="E79" s="166">
        <v>290322600</v>
      </c>
      <c r="F79" s="167">
        <v>0</v>
      </c>
      <c r="G79" s="23">
        <f t="shared" si="3"/>
        <v>-290322600</v>
      </c>
      <c r="H79" s="24">
        <f t="shared" si="4"/>
        <v>0</v>
      </c>
      <c r="I79" s="14">
        <v>0</v>
      </c>
      <c r="J79" s="15">
        <f t="shared" si="5"/>
        <v>0</v>
      </c>
    </row>
    <row r="80" spans="1:10" ht="33.75" customHeight="1">
      <c r="A80" s="388" t="s">
        <v>236</v>
      </c>
      <c r="B80" s="388"/>
      <c r="C80" s="388"/>
      <c r="D80" s="388"/>
      <c r="E80" s="168">
        <v>18000000</v>
      </c>
      <c r="F80" s="169">
        <v>18000000</v>
      </c>
      <c r="G80" s="23">
        <f t="shared" si="3"/>
        <v>0</v>
      </c>
      <c r="H80" s="24">
        <f t="shared" si="4"/>
        <v>1</v>
      </c>
      <c r="I80" s="29">
        <v>15000000</v>
      </c>
      <c r="J80" s="26">
        <f t="shared" si="5"/>
        <v>3000000</v>
      </c>
    </row>
    <row r="81" spans="1:10" ht="57.75" customHeight="1">
      <c r="A81" s="388" t="s">
        <v>108</v>
      </c>
      <c r="B81" s="388"/>
      <c r="C81" s="388"/>
      <c r="D81" s="388"/>
      <c r="E81" s="170">
        <v>18000000</v>
      </c>
      <c r="F81" s="171">
        <v>18000000</v>
      </c>
      <c r="G81" s="23">
        <f t="shared" si="3"/>
        <v>0</v>
      </c>
      <c r="H81" s="24">
        <f t="shared" si="4"/>
        <v>1</v>
      </c>
      <c r="I81" s="29">
        <v>15000000</v>
      </c>
      <c r="J81" s="26">
        <f t="shared" si="5"/>
        <v>3000000</v>
      </c>
    </row>
    <row r="82" spans="1:10" ht="22.5" customHeight="1">
      <c r="A82" s="388" t="s">
        <v>107</v>
      </c>
      <c r="B82" s="388"/>
      <c r="C82" s="388"/>
      <c r="D82" s="388"/>
      <c r="E82" s="172">
        <v>12498594.8</v>
      </c>
      <c r="F82" s="173">
        <v>2873396.93</v>
      </c>
      <c r="G82" s="23">
        <f t="shared" si="3"/>
        <v>-9625197.870000001</v>
      </c>
      <c r="H82" s="24">
        <f t="shared" si="4"/>
        <v>0.22989759856844066</v>
      </c>
      <c r="I82" s="29">
        <v>2721076.15</v>
      </c>
      <c r="J82" s="26">
        <f t="shared" si="5"/>
        <v>152320.78000000026</v>
      </c>
    </row>
    <row r="83" spans="1:10" ht="25.5" customHeight="1">
      <c r="A83" s="388" t="s">
        <v>22</v>
      </c>
      <c r="B83" s="388"/>
      <c r="C83" s="388"/>
      <c r="D83" s="388"/>
      <c r="E83" s="174">
        <v>3652100</v>
      </c>
      <c r="F83" s="175">
        <v>743387.66</v>
      </c>
      <c r="G83" s="23">
        <f t="shared" si="3"/>
        <v>-2908712.34</v>
      </c>
      <c r="H83" s="24">
        <f t="shared" si="4"/>
        <v>0.20355074066975165</v>
      </c>
      <c r="I83" s="29">
        <v>697677.33</v>
      </c>
      <c r="J83" s="26">
        <f t="shared" si="5"/>
        <v>45710.330000000075</v>
      </c>
    </row>
    <row r="84" spans="1:10" ht="22.5" customHeight="1">
      <c r="A84" s="388" t="s">
        <v>106</v>
      </c>
      <c r="B84" s="388"/>
      <c r="C84" s="388"/>
      <c r="D84" s="388"/>
      <c r="E84" s="176">
        <v>8846494.8</v>
      </c>
      <c r="F84" s="177">
        <v>2130009.27</v>
      </c>
      <c r="G84" s="23">
        <f t="shared" si="3"/>
        <v>-6716485.530000001</v>
      </c>
      <c r="H84" s="24">
        <f t="shared" si="4"/>
        <v>0.24077437653611686</v>
      </c>
      <c r="I84" s="29">
        <v>2023398.82</v>
      </c>
      <c r="J84" s="26">
        <f t="shared" si="5"/>
        <v>106610.44999999995</v>
      </c>
    </row>
    <row r="85" spans="1:10" ht="22.5" customHeight="1">
      <c r="A85" s="388" t="s">
        <v>105</v>
      </c>
      <c r="B85" s="388"/>
      <c r="C85" s="388"/>
      <c r="D85" s="388"/>
      <c r="E85" s="178">
        <v>132610820.54</v>
      </c>
      <c r="F85" s="179">
        <v>26409863.66</v>
      </c>
      <c r="G85" s="23">
        <f t="shared" si="3"/>
        <v>-106200956.88000001</v>
      </c>
      <c r="H85" s="24">
        <f t="shared" si="4"/>
        <v>0.19915315773220688</v>
      </c>
      <c r="I85" s="29">
        <v>31949260.42</v>
      </c>
      <c r="J85" s="26">
        <f t="shared" si="5"/>
        <v>-5539396.760000002</v>
      </c>
    </row>
    <row r="86" spans="1:10" ht="21.75" customHeight="1">
      <c r="A86" s="388" t="s">
        <v>104</v>
      </c>
      <c r="B86" s="388"/>
      <c r="C86" s="388"/>
      <c r="D86" s="388"/>
      <c r="E86" s="180">
        <v>132610820.54</v>
      </c>
      <c r="F86" s="181">
        <v>26409863.66</v>
      </c>
      <c r="G86" s="23">
        <f t="shared" si="3"/>
        <v>-106200956.88000001</v>
      </c>
      <c r="H86" s="24">
        <f t="shared" si="4"/>
        <v>0.19915315773220688</v>
      </c>
      <c r="I86" s="29">
        <v>31949260.42</v>
      </c>
      <c r="J86" s="26">
        <f t="shared" si="5"/>
        <v>-5539396.760000002</v>
      </c>
    </row>
    <row r="87" spans="1:10" s="2" customFormat="1" ht="23.25" customHeight="1">
      <c r="A87" s="385" t="s">
        <v>237</v>
      </c>
      <c r="B87" s="386"/>
      <c r="C87" s="386"/>
      <c r="D87" s="387"/>
      <c r="E87" s="182">
        <v>3567849.46</v>
      </c>
      <c r="F87" s="183">
        <v>0</v>
      </c>
      <c r="G87" s="23">
        <f t="shared" si="3"/>
        <v>-3567849.46</v>
      </c>
      <c r="H87" s="24">
        <f t="shared" si="4"/>
        <v>0</v>
      </c>
      <c r="I87" s="14" t="s">
        <v>248</v>
      </c>
      <c r="J87" s="15" t="s">
        <v>248</v>
      </c>
    </row>
    <row r="88" spans="1:10" s="2" customFormat="1" ht="23.25" customHeight="1">
      <c r="A88" s="385" t="s">
        <v>220</v>
      </c>
      <c r="B88" s="386"/>
      <c r="C88" s="386"/>
      <c r="D88" s="387"/>
      <c r="E88" s="184">
        <v>3567849.46</v>
      </c>
      <c r="F88" s="185">
        <v>0</v>
      </c>
      <c r="G88" s="23">
        <f t="shared" si="3"/>
        <v>-3567849.46</v>
      </c>
      <c r="H88" s="24">
        <f t="shared" si="4"/>
        <v>0</v>
      </c>
      <c r="I88" s="14" t="s">
        <v>248</v>
      </c>
      <c r="J88" s="15" t="s">
        <v>248</v>
      </c>
    </row>
    <row r="89" spans="1:10" ht="24.75" customHeight="1">
      <c r="A89" s="395" t="s">
        <v>103</v>
      </c>
      <c r="B89" s="395"/>
      <c r="C89" s="395"/>
      <c r="D89" s="395"/>
      <c r="E89" s="186">
        <v>1310162621.1</v>
      </c>
      <c r="F89" s="187">
        <v>195164503.27</v>
      </c>
      <c r="G89" s="18">
        <f t="shared" si="3"/>
        <v>-1114998117.83</v>
      </c>
      <c r="H89" s="19">
        <f t="shared" si="4"/>
        <v>0.14896204496060328</v>
      </c>
      <c r="I89" s="18">
        <f>I90+I96+I100+I104+I122+I125+I128+I131</f>
        <v>93612051.28999999</v>
      </c>
      <c r="J89" s="20">
        <f t="shared" si="5"/>
        <v>101552451.98000002</v>
      </c>
    </row>
    <row r="90" spans="1:10" ht="23.25" customHeight="1">
      <c r="A90" s="390" t="s">
        <v>184</v>
      </c>
      <c r="B90" s="390"/>
      <c r="C90" s="390"/>
      <c r="D90" s="390"/>
      <c r="E90" s="188">
        <v>11574199</v>
      </c>
      <c r="F90" s="189">
        <v>0</v>
      </c>
      <c r="G90" s="23">
        <f t="shared" si="3"/>
        <v>-11574199</v>
      </c>
      <c r="H90" s="24">
        <f t="shared" si="4"/>
        <v>0</v>
      </c>
      <c r="I90" s="25">
        <v>0</v>
      </c>
      <c r="J90" s="26">
        <f t="shared" si="5"/>
        <v>0</v>
      </c>
    </row>
    <row r="91" spans="1:10" ht="23.25" customHeight="1">
      <c r="A91" s="388" t="s">
        <v>102</v>
      </c>
      <c r="B91" s="388"/>
      <c r="C91" s="388"/>
      <c r="D91" s="388"/>
      <c r="E91" s="190">
        <v>11574199</v>
      </c>
      <c r="F91" s="191">
        <v>0</v>
      </c>
      <c r="G91" s="23">
        <f t="shared" si="3"/>
        <v>-11574199</v>
      </c>
      <c r="H91" s="24">
        <f t="shared" si="4"/>
        <v>0</v>
      </c>
      <c r="I91" s="29">
        <v>0</v>
      </c>
      <c r="J91" s="26">
        <f t="shared" si="5"/>
        <v>0</v>
      </c>
    </row>
    <row r="92" spans="1:10" ht="18.75" customHeight="1">
      <c r="A92" s="388" t="s">
        <v>166</v>
      </c>
      <c r="B92" s="388"/>
      <c r="C92" s="388"/>
      <c r="D92" s="388"/>
      <c r="E92" s="192">
        <v>11574199</v>
      </c>
      <c r="F92" s="193">
        <v>0</v>
      </c>
      <c r="G92" s="23">
        <f t="shared" si="3"/>
        <v>-11574199</v>
      </c>
      <c r="H92" s="24">
        <f t="shared" si="4"/>
        <v>0</v>
      </c>
      <c r="I92" s="29">
        <v>0</v>
      </c>
      <c r="J92" s="26">
        <f t="shared" si="5"/>
        <v>0</v>
      </c>
    </row>
    <row r="93" spans="1:10" s="2" customFormat="1" ht="22.5" customHeight="1">
      <c r="A93" s="385" t="s">
        <v>249</v>
      </c>
      <c r="B93" s="386"/>
      <c r="C93" s="386"/>
      <c r="D93" s="387"/>
      <c r="E93" s="192" t="s">
        <v>248</v>
      </c>
      <c r="F93" s="193" t="s">
        <v>248</v>
      </c>
      <c r="G93" s="23">
        <v>0</v>
      </c>
      <c r="H93" s="24" t="s">
        <v>248</v>
      </c>
      <c r="I93" s="29">
        <v>0</v>
      </c>
      <c r="J93" s="26" t="s">
        <v>248</v>
      </c>
    </row>
    <row r="94" spans="1:10" s="2" customFormat="1" ht="18.75" customHeight="1">
      <c r="A94" s="385" t="s">
        <v>250</v>
      </c>
      <c r="B94" s="386"/>
      <c r="C94" s="386"/>
      <c r="D94" s="387"/>
      <c r="E94" s="192" t="s">
        <v>248</v>
      </c>
      <c r="F94" s="193" t="s">
        <v>248</v>
      </c>
      <c r="G94" s="23">
        <v>0</v>
      </c>
      <c r="H94" s="24" t="s">
        <v>248</v>
      </c>
      <c r="I94" s="29">
        <v>0</v>
      </c>
      <c r="J94" s="26" t="s">
        <v>248</v>
      </c>
    </row>
    <row r="95" spans="1:10" s="2" customFormat="1" ht="18.75" customHeight="1">
      <c r="A95" s="385"/>
      <c r="B95" s="386"/>
      <c r="C95" s="386"/>
      <c r="D95" s="387"/>
      <c r="E95" s="192" t="s">
        <v>248</v>
      </c>
      <c r="F95" s="193" t="s">
        <v>248</v>
      </c>
      <c r="G95" s="23">
        <v>0</v>
      </c>
      <c r="H95" s="24" t="s">
        <v>248</v>
      </c>
      <c r="I95" s="29">
        <v>0</v>
      </c>
      <c r="J95" s="26" t="s">
        <v>248</v>
      </c>
    </row>
    <row r="96" spans="1:10" ht="23.25" customHeight="1">
      <c r="A96" s="390" t="s">
        <v>101</v>
      </c>
      <c r="B96" s="390"/>
      <c r="C96" s="390"/>
      <c r="D96" s="390"/>
      <c r="E96" s="194">
        <v>17964838.05</v>
      </c>
      <c r="F96" s="195">
        <v>4245689.31</v>
      </c>
      <c r="G96" s="23">
        <f t="shared" si="3"/>
        <v>-13719148.740000002</v>
      </c>
      <c r="H96" s="24">
        <f t="shared" si="4"/>
        <v>0.23633329163242858</v>
      </c>
      <c r="I96" s="25">
        <v>3920598.91</v>
      </c>
      <c r="J96" s="26">
        <f t="shared" si="5"/>
        <v>325090.39999999944</v>
      </c>
    </row>
    <row r="97" spans="1:10" ht="23.25" customHeight="1">
      <c r="A97" s="388" t="s">
        <v>100</v>
      </c>
      <c r="B97" s="388"/>
      <c r="C97" s="388"/>
      <c r="D97" s="388"/>
      <c r="E97" s="196">
        <v>17964838.05</v>
      </c>
      <c r="F97" s="197">
        <v>4245689.31</v>
      </c>
      <c r="G97" s="23">
        <f t="shared" si="3"/>
        <v>-13719148.740000002</v>
      </c>
      <c r="H97" s="24">
        <f t="shared" si="4"/>
        <v>0.23633329163242858</v>
      </c>
      <c r="I97" s="29">
        <v>3920598.91</v>
      </c>
      <c r="J97" s="26">
        <f t="shared" si="5"/>
        <v>325090.39999999944</v>
      </c>
    </row>
    <row r="98" spans="1:10" ht="21.75" customHeight="1">
      <c r="A98" s="388" t="s">
        <v>185</v>
      </c>
      <c r="B98" s="388"/>
      <c r="C98" s="388"/>
      <c r="D98" s="388"/>
      <c r="E98" s="198">
        <v>577175.05</v>
      </c>
      <c r="F98" s="199">
        <v>95542.1</v>
      </c>
      <c r="G98" s="23">
        <f t="shared" si="3"/>
        <v>-481632.95000000007</v>
      </c>
      <c r="H98" s="24">
        <f t="shared" si="4"/>
        <v>0.16553400913639632</v>
      </c>
      <c r="I98" s="29">
        <v>87170.5</v>
      </c>
      <c r="J98" s="26">
        <f t="shared" si="5"/>
        <v>8371.600000000006</v>
      </c>
    </row>
    <row r="99" spans="1:10" ht="21.75" customHeight="1">
      <c r="A99" s="388" t="s">
        <v>99</v>
      </c>
      <c r="B99" s="388"/>
      <c r="C99" s="388"/>
      <c r="D99" s="388"/>
      <c r="E99" s="200">
        <v>17387663</v>
      </c>
      <c r="F99" s="201">
        <v>4150147.21</v>
      </c>
      <c r="G99" s="23">
        <f t="shared" si="3"/>
        <v>-13237515.79</v>
      </c>
      <c r="H99" s="24">
        <f t="shared" si="4"/>
        <v>0.23868343951685744</v>
      </c>
      <c r="I99" s="29">
        <v>3833428.41</v>
      </c>
      <c r="J99" s="26">
        <f t="shared" si="5"/>
        <v>316718.7999999998</v>
      </c>
    </row>
    <row r="100" spans="1:10" ht="23.25" customHeight="1">
      <c r="A100" s="390" t="s">
        <v>98</v>
      </c>
      <c r="B100" s="390"/>
      <c r="C100" s="390"/>
      <c r="D100" s="390"/>
      <c r="E100" s="202">
        <v>186037900</v>
      </c>
      <c r="F100" s="203">
        <v>0</v>
      </c>
      <c r="G100" s="23">
        <f t="shared" si="3"/>
        <v>-186037900</v>
      </c>
      <c r="H100" s="24">
        <f t="shared" si="4"/>
        <v>0</v>
      </c>
      <c r="I100" s="25">
        <v>0</v>
      </c>
      <c r="J100" s="26">
        <f t="shared" si="5"/>
        <v>0</v>
      </c>
    </row>
    <row r="101" spans="1:10" ht="47.25" customHeight="1">
      <c r="A101" s="388" t="s">
        <v>221</v>
      </c>
      <c r="B101" s="388"/>
      <c r="C101" s="388"/>
      <c r="D101" s="388"/>
      <c r="E101" s="204">
        <v>186037900</v>
      </c>
      <c r="F101" s="205">
        <v>0</v>
      </c>
      <c r="G101" s="23">
        <f t="shared" si="3"/>
        <v>-186037900</v>
      </c>
      <c r="H101" s="24">
        <f t="shared" si="4"/>
        <v>0</v>
      </c>
      <c r="I101" s="29">
        <v>0</v>
      </c>
      <c r="J101" s="26">
        <f t="shared" si="5"/>
        <v>0</v>
      </c>
    </row>
    <row r="102" spans="1:10" ht="23.25" customHeight="1">
      <c r="A102" s="388" t="s">
        <v>90</v>
      </c>
      <c r="B102" s="388"/>
      <c r="C102" s="388"/>
      <c r="D102" s="388"/>
      <c r="E102" s="206">
        <v>45595576</v>
      </c>
      <c r="F102" s="207">
        <v>0</v>
      </c>
      <c r="G102" s="23">
        <f t="shared" si="3"/>
        <v>-45595576</v>
      </c>
      <c r="H102" s="24">
        <f t="shared" si="4"/>
        <v>0</v>
      </c>
      <c r="I102" s="29">
        <v>0</v>
      </c>
      <c r="J102" s="26">
        <f t="shared" si="5"/>
        <v>0</v>
      </c>
    </row>
    <row r="103" spans="1:10" ht="23.25" customHeight="1">
      <c r="A103" s="388" t="s">
        <v>186</v>
      </c>
      <c r="B103" s="388"/>
      <c r="C103" s="388"/>
      <c r="D103" s="388"/>
      <c r="E103" s="208">
        <v>140442324</v>
      </c>
      <c r="F103" s="209">
        <v>0</v>
      </c>
      <c r="G103" s="23">
        <f t="shared" si="3"/>
        <v>-140442324</v>
      </c>
      <c r="H103" s="24">
        <f t="shared" si="4"/>
        <v>0</v>
      </c>
      <c r="I103" s="29">
        <v>0</v>
      </c>
      <c r="J103" s="26">
        <f t="shared" si="5"/>
        <v>0</v>
      </c>
    </row>
    <row r="104" spans="1:10" ht="23.25" customHeight="1">
      <c r="A104" s="390" t="s">
        <v>187</v>
      </c>
      <c r="B104" s="390"/>
      <c r="C104" s="390"/>
      <c r="D104" s="390"/>
      <c r="E104" s="210">
        <v>350821457.16</v>
      </c>
      <c r="F104" s="211">
        <v>90932941.02</v>
      </c>
      <c r="G104" s="23">
        <f t="shared" si="3"/>
        <v>-259888516.14000005</v>
      </c>
      <c r="H104" s="24">
        <f t="shared" si="4"/>
        <v>0.2592000550825145</v>
      </c>
      <c r="I104" s="25">
        <v>59819991.75</v>
      </c>
      <c r="J104" s="26">
        <f t="shared" si="5"/>
        <v>31112949.269999996</v>
      </c>
    </row>
    <row r="105" spans="1:10" ht="23.25" customHeight="1">
      <c r="A105" s="388" t="s">
        <v>188</v>
      </c>
      <c r="B105" s="388"/>
      <c r="C105" s="388"/>
      <c r="D105" s="388"/>
      <c r="E105" s="212">
        <v>289638963.18</v>
      </c>
      <c r="F105" s="213">
        <v>82247682.34</v>
      </c>
      <c r="G105" s="23">
        <f t="shared" si="3"/>
        <v>-207391280.84</v>
      </c>
      <c r="H105" s="24">
        <f t="shared" si="4"/>
        <v>0.283966222765706</v>
      </c>
      <c r="I105" s="29">
        <v>50371257.8</v>
      </c>
      <c r="J105" s="26">
        <f t="shared" si="5"/>
        <v>31876424.540000007</v>
      </c>
    </row>
    <row r="106" spans="1:10" ht="18.75" customHeight="1">
      <c r="A106" s="388" t="s">
        <v>97</v>
      </c>
      <c r="B106" s="388"/>
      <c r="C106" s="388"/>
      <c r="D106" s="388"/>
      <c r="E106" s="214">
        <v>81165871.16</v>
      </c>
      <c r="F106" s="215">
        <v>23312593.02</v>
      </c>
      <c r="G106" s="23">
        <f t="shared" si="3"/>
        <v>-57853278.14</v>
      </c>
      <c r="H106" s="24">
        <f t="shared" si="4"/>
        <v>0.28722162020591807</v>
      </c>
      <c r="I106" s="29">
        <v>30346365.06</v>
      </c>
      <c r="J106" s="26">
        <f t="shared" si="5"/>
        <v>-7033772.039999999</v>
      </c>
    </row>
    <row r="107" spans="1:10" ht="21.75" customHeight="1">
      <c r="A107" s="388" t="s">
        <v>96</v>
      </c>
      <c r="B107" s="388"/>
      <c r="C107" s="388"/>
      <c r="D107" s="388"/>
      <c r="E107" s="216">
        <v>17485052.67</v>
      </c>
      <c r="F107" s="217">
        <v>198198</v>
      </c>
      <c r="G107" s="23">
        <f t="shared" si="3"/>
        <v>-17286854.67</v>
      </c>
      <c r="H107" s="24">
        <f t="shared" si="4"/>
        <v>0.011335281839903087</v>
      </c>
      <c r="I107" s="29">
        <v>0</v>
      </c>
      <c r="J107" s="26">
        <f t="shared" si="5"/>
        <v>198198</v>
      </c>
    </row>
    <row r="108" spans="1:10" ht="21.75" customHeight="1">
      <c r="A108" s="388" t="s">
        <v>95</v>
      </c>
      <c r="B108" s="388"/>
      <c r="C108" s="388"/>
      <c r="D108" s="388"/>
      <c r="E108" s="218">
        <v>15583305.2</v>
      </c>
      <c r="F108" s="219">
        <v>303272.12</v>
      </c>
      <c r="G108" s="23">
        <f t="shared" si="3"/>
        <v>-15280033.08</v>
      </c>
      <c r="H108" s="24">
        <f t="shared" si="4"/>
        <v>0.01946134764786613</v>
      </c>
      <c r="I108" s="29">
        <v>162361.58</v>
      </c>
      <c r="J108" s="26">
        <f t="shared" si="5"/>
        <v>140910.54</v>
      </c>
    </row>
    <row r="109" spans="1:10" ht="18" customHeight="1">
      <c r="A109" s="388" t="s">
        <v>94</v>
      </c>
      <c r="B109" s="388"/>
      <c r="C109" s="388"/>
      <c r="D109" s="388"/>
      <c r="E109" s="220">
        <v>78738112.15</v>
      </c>
      <c r="F109" s="221">
        <v>29867256.68</v>
      </c>
      <c r="G109" s="23">
        <f t="shared" si="3"/>
        <v>-48870855.470000006</v>
      </c>
      <c r="H109" s="24">
        <f t="shared" si="4"/>
        <v>0.3793240130408689</v>
      </c>
      <c r="I109" s="29">
        <v>17329629.16</v>
      </c>
      <c r="J109" s="26">
        <f t="shared" si="5"/>
        <v>12537627.52</v>
      </c>
    </row>
    <row r="110" spans="1:10" ht="24.75" customHeight="1">
      <c r="A110" s="388" t="s">
        <v>93</v>
      </c>
      <c r="B110" s="388"/>
      <c r="C110" s="388"/>
      <c r="D110" s="388"/>
      <c r="E110" s="222">
        <v>6000000</v>
      </c>
      <c r="F110" s="223">
        <v>951075</v>
      </c>
      <c r="G110" s="23">
        <f t="shared" si="3"/>
        <v>-5048925</v>
      </c>
      <c r="H110" s="24">
        <f t="shared" si="4"/>
        <v>0.1585125</v>
      </c>
      <c r="I110" s="29">
        <v>944000</v>
      </c>
      <c r="J110" s="26">
        <f t="shared" si="5"/>
        <v>7075</v>
      </c>
    </row>
    <row r="111" spans="1:10" ht="33.75" customHeight="1">
      <c r="A111" s="388" t="s">
        <v>92</v>
      </c>
      <c r="B111" s="388"/>
      <c r="C111" s="388"/>
      <c r="D111" s="388"/>
      <c r="E111" s="224">
        <v>3100000</v>
      </c>
      <c r="F111" s="225">
        <v>527308</v>
      </c>
      <c r="G111" s="23">
        <f t="shared" si="3"/>
        <v>-2572692</v>
      </c>
      <c r="H111" s="24">
        <f t="shared" si="4"/>
        <v>0.17009935483870967</v>
      </c>
      <c r="I111" s="29">
        <v>726416</v>
      </c>
      <c r="J111" s="26">
        <f t="shared" si="5"/>
        <v>-199108</v>
      </c>
    </row>
    <row r="112" spans="1:10" ht="23.25" customHeight="1">
      <c r="A112" s="388" t="s">
        <v>91</v>
      </c>
      <c r="B112" s="388"/>
      <c r="C112" s="388"/>
      <c r="D112" s="388"/>
      <c r="E112" s="226">
        <v>4000000</v>
      </c>
      <c r="F112" s="227">
        <v>817210.52</v>
      </c>
      <c r="G112" s="23">
        <f t="shared" si="3"/>
        <v>-3182789.48</v>
      </c>
      <c r="H112" s="24">
        <f t="shared" si="4"/>
        <v>0.20430263</v>
      </c>
      <c r="I112" s="29">
        <v>862486</v>
      </c>
      <c r="J112" s="26">
        <f t="shared" si="5"/>
        <v>-45275.47999999998</v>
      </c>
    </row>
    <row r="113" spans="1:10" s="2" customFormat="1" ht="19.5" customHeight="1">
      <c r="A113" s="385" t="s">
        <v>222</v>
      </c>
      <c r="B113" s="386"/>
      <c r="C113" s="386"/>
      <c r="D113" s="387"/>
      <c r="E113" s="228">
        <v>34252895</v>
      </c>
      <c r="F113" s="229">
        <v>25690295</v>
      </c>
      <c r="G113" s="23">
        <f t="shared" si="3"/>
        <v>-8562600</v>
      </c>
      <c r="H113" s="24">
        <f t="shared" si="4"/>
        <v>0.7500182101396101</v>
      </c>
      <c r="I113" s="29" t="s">
        <v>248</v>
      </c>
      <c r="J113" s="26" t="s">
        <v>248</v>
      </c>
    </row>
    <row r="114" spans="1:10" ht="33.75" customHeight="1">
      <c r="A114" s="388" t="s">
        <v>189</v>
      </c>
      <c r="B114" s="388"/>
      <c r="C114" s="388"/>
      <c r="D114" s="388"/>
      <c r="E114" s="230">
        <v>97000</v>
      </c>
      <c r="F114" s="231">
        <v>0</v>
      </c>
      <c r="G114" s="23">
        <f t="shared" si="3"/>
        <v>-97000</v>
      </c>
      <c r="H114" s="24">
        <f t="shared" si="4"/>
        <v>0</v>
      </c>
      <c r="I114" s="29">
        <v>0</v>
      </c>
      <c r="J114" s="26">
        <f t="shared" si="5"/>
        <v>0</v>
      </c>
    </row>
    <row r="115" spans="1:10" ht="24" customHeight="1">
      <c r="A115" s="388" t="s">
        <v>190</v>
      </c>
      <c r="B115" s="388"/>
      <c r="C115" s="388"/>
      <c r="D115" s="388"/>
      <c r="E115" s="232">
        <v>2924400</v>
      </c>
      <c r="F115" s="233">
        <v>580474</v>
      </c>
      <c r="G115" s="23">
        <f t="shared" si="3"/>
        <v>-2343926</v>
      </c>
      <c r="H115" s="24">
        <f t="shared" si="4"/>
        <v>0.19849336616057994</v>
      </c>
      <c r="I115" s="29">
        <v>0</v>
      </c>
      <c r="J115" s="26">
        <f t="shared" si="5"/>
        <v>580474</v>
      </c>
    </row>
    <row r="116" spans="1:10" s="2" customFormat="1" ht="24" customHeight="1">
      <c r="A116" s="385" t="s">
        <v>223</v>
      </c>
      <c r="B116" s="386"/>
      <c r="C116" s="386"/>
      <c r="D116" s="387"/>
      <c r="E116" s="234">
        <v>1758903</v>
      </c>
      <c r="F116" s="235">
        <v>0</v>
      </c>
      <c r="G116" s="23">
        <f>F116-E116</f>
        <v>-1758903</v>
      </c>
      <c r="H116" s="24">
        <f>F116/E116</f>
        <v>0</v>
      </c>
      <c r="I116" s="29" t="s">
        <v>248</v>
      </c>
      <c r="J116" s="26" t="s">
        <v>248</v>
      </c>
    </row>
    <row r="117" spans="1:10" ht="24" customHeight="1">
      <c r="A117" s="388" t="s">
        <v>90</v>
      </c>
      <c r="B117" s="388"/>
      <c r="C117" s="388"/>
      <c r="D117" s="388"/>
      <c r="E117" s="236">
        <v>44533424</v>
      </c>
      <c r="F117" s="237">
        <v>0</v>
      </c>
      <c r="G117" s="23">
        <f t="shared" si="3"/>
        <v>-44533424</v>
      </c>
      <c r="H117" s="24">
        <f t="shared" si="4"/>
        <v>0</v>
      </c>
      <c r="I117" s="29">
        <v>0</v>
      </c>
      <c r="J117" s="26">
        <f t="shared" si="5"/>
        <v>0</v>
      </c>
    </row>
    <row r="118" spans="1:10" ht="33.75" customHeight="1">
      <c r="A118" s="388" t="s">
        <v>89</v>
      </c>
      <c r="B118" s="388"/>
      <c r="C118" s="388"/>
      <c r="D118" s="388"/>
      <c r="E118" s="238">
        <v>61182493.98</v>
      </c>
      <c r="F118" s="239">
        <v>8685258.68</v>
      </c>
      <c r="G118" s="23">
        <f t="shared" si="3"/>
        <v>-52497235.3</v>
      </c>
      <c r="H118" s="24">
        <f t="shared" si="4"/>
        <v>0.14195659763132787</v>
      </c>
      <c r="I118" s="29">
        <v>9448733.95</v>
      </c>
      <c r="J118" s="26">
        <f t="shared" si="5"/>
        <v>-763475.2699999996</v>
      </c>
    </row>
    <row r="119" spans="1:10" ht="14.25" customHeight="1">
      <c r="A119" s="388" t="s">
        <v>22</v>
      </c>
      <c r="B119" s="388"/>
      <c r="C119" s="388"/>
      <c r="D119" s="388"/>
      <c r="E119" s="240">
        <v>7596254.66</v>
      </c>
      <c r="F119" s="241">
        <v>1527519.46</v>
      </c>
      <c r="G119" s="23">
        <f t="shared" si="3"/>
        <v>-6068735.2</v>
      </c>
      <c r="H119" s="24">
        <f t="shared" si="4"/>
        <v>0.2010885006322313</v>
      </c>
      <c r="I119" s="29">
        <v>2002723.44</v>
      </c>
      <c r="J119" s="26">
        <f t="shared" si="5"/>
        <v>-475203.98</v>
      </c>
    </row>
    <row r="120" spans="1:10" ht="24" customHeight="1">
      <c r="A120" s="388" t="s">
        <v>88</v>
      </c>
      <c r="B120" s="388"/>
      <c r="C120" s="388"/>
      <c r="D120" s="388"/>
      <c r="E120" s="242">
        <v>46602470.73</v>
      </c>
      <c r="F120" s="243">
        <v>5391225.99</v>
      </c>
      <c r="G120" s="23">
        <f t="shared" si="3"/>
        <v>-41211244.739999995</v>
      </c>
      <c r="H120" s="24">
        <f t="shared" si="4"/>
        <v>0.11568541121424789</v>
      </c>
      <c r="I120" s="29">
        <v>5738833.65</v>
      </c>
      <c r="J120" s="26">
        <f t="shared" si="5"/>
        <v>-347607.66000000015</v>
      </c>
    </row>
    <row r="121" spans="1:10" ht="21.75" customHeight="1">
      <c r="A121" s="388" t="s">
        <v>167</v>
      </c>
      <c r="B121" s="388"/>
      <c r="C121" s="388"/>
      <c r="D121" s="388"/>
      <c r="E121" s="244">
        <v>6983768.59</v>
      </c>
      <c r="F121" s="245">
        <v>1766513.23</v>
      </c>
      <c r="G121" s="23">
        <f t="shared" si="3"/>
        <v>-5217255.359999999</v>
      </c>
      <c r="H121" s="24">
        <f t="shared" si="4"/>
        <v>0.2529455561470716</v>
      </c>
      <c r="I121" s="29">
        <v>1707176.86</v>
      </c>
      <c r="J121" s="26">
        <f t="shared" si="5"/>
        <v>59336.36999999988</v>
      </c>
    </row>
    <row r="122" spans="1:10" ht="22.5" customHeight="1">
      <c r="A122" s="390" t="s">
        <v>87</v>
      </c>
      <c r="B122" s="390"/>
      <c r="C122" s="390"/>
      <c r="D122" s="390"/>
      <c r="E122" s="246">
        <v>5625200</v>
      </c>
      <c r="F122" s="247">
        <v>964516.8</v>
      </c>
      <c r="G122" s="23">
        <f t="shared" si="3"/>
        <v>-4660683.2</v>
      </c>
      <c r="H122" s="24">
        <f t="shared" si="4"/>
        <v>0.17146355685131195</v>
      </c>
      <c r="I122" s="25">
        <v>733691</v>
      </c>
      <c r="J122" s="26">
        <f t="shared" si="5"/>
        <v>230825.80000000005</v>
      </c>
    </row>
    <row r="123" spans="1:10" ht="21.75" customHeight="1">
      <c r="A123" s="388" t="s">
        <v>86</v>
      </c>
      <c r="B123" s="388"/>
      <c r="C123" s="388"/>
      <c r="D123" s="388"/>
      <c r="E123" s="248">
        <v>5625200</v>
      </c>
      <c r="F123" s="249">
        <v>964516.8</v>
      </c>
      <c r="G123" s="23">
        <f t="shared" si="3"/>
        <v>-4660683.2</v>
      </c>
      <c r="H123" s="24">
        <f t="shared" si="4"/>
        <v>0.17146355685131195</v>
      </c>
      <c r="I123" s="29">
        <v>733691</v>
      </c>
      <c r="J123" s="26">
        <f t="shared" si="5"/>
        <v>230825.80000000005</v>
      </c>
    </row>
    <row r="124" spans="1:10" ht="23.25" customHeight="1">
      <c r="A124" s="388" t="s">
        <v>85</v>
      </c>
      <c r="B124" s="388"/>
      <c r="C124" s="388"/>
      <c r="D124" s="388"/>
      <c r="E124" s="248">
        <v>5625200</v>
      </c>
      <c r="F124" s="249">
        <v>964516.8</v>
      </c>
      <c r="G124" s="23">
        <f t="shared" si="3"/>
        <v>-4660683.2</v>
      </c>
      <c r="H124" s="24">
        <f t="shared" si="4"/>
        <v>0.17146355685131195</v>
      </c>
      <c r="I124" s="29">
        <v>733691</v>
      </c>
      <c r="J124" s="26">
        <f t="shared" si="5"/>
        <v>230825.80000000005</v>
      </c>
    </row>
    <row r="125" spans="1:10" ht="35.25" customHeight="1">
      <c r="A125" s="390" t="s">
        <v>84</v>
      </c>
      <c r="B125" s="390"/>
      <c r="C125" s="390"/>
      <c r="D125" s="390"/>
      <c r="E125" s="250">
        <v>64792471.19</v>
      </c>
      <c r="F125" s="251">
        <v>22716156.14</v>
      </c>
      <c r="G125" s="23">
        <f t="shared" si="3"/>
        <v>-42076315.05</v>
      </c>
      <c r="H125" s="24">
        <f t="shared" si="4"/>
        <v>0.35059869955239475</v>
      </c>
      <c r="I125" s="25">
        <v>16064516.13</v>
      </c>
      <c r="J125" s="26">
        <f t="shared" si="5"/>
        <v>6651640.01</v>
      </c>
    </row>
    <row r="126" spans="1:10" ht="23.25" customHeight="1">
      <c r="A126" s="388" t="s">
        <v>83</v>
      </c>
      <c r="B126" s="388"/>
      <c r="C126" s="388"/>
      <c r="D126" s="388"/>
      <c r="E126" s="250">
        <v>64792471.19</v>
      </c>
      <c r="F126" s="251">
        <v>22716156.14</v>
      </c>
      <c r="G126" s="23">
        <f t="shared" si="3"/>
        <v>-42076315.05</v>
      </c>
      <c r="H126" s="24">
        <f t="shared" si="4"/>
        <v>0.35059869955239475</v>
      </c>
      <c r="I126" s="29">
        <v>16064516.13</v>
      </c>
      <c r="J126" s="26">
        <f t="shared" si="5"/>
        <v>6651640.01</v>
      </c>
    </row>
    <row r="127" spans="1:10" ht="23.25" customHeight="1">
      <c r="A127" s="388" t="s">
        <v>82</v>
      </c>
      <c r="B127" s="388"/>
      <c r="C127" s="388"/>
      <c r="D127" s="388"/>
      <c r="E127" s="250">
        <v>64792471.19</v>
      </c>
      <c r="F127" s="251">
        <v>22716156.14</v>
      </c>
      <c r="G127" s="23">
        <f t="shared" si="3"/>
        <v>-42076315.05</v>
      </c>
      <c r="H127" s="24">
        <f t="shared" si="4"/>
        <v>0.35059869955239475</v>
      </c>
      <c r="I127" s="29">
        <v>16064516.13</v>
      </c>
      <c r="J127" s="26">
        <f t="shared" si="5"/>
        <v>6651640.01</v>
      </c>
    </row>
    <row r="128" spans="1:10" ht="23.25" customHeight="1">
      <c r="A128" s="390" t="s">
        <v>81</v>
      </c>
      <c r="B128" s="390"/>
      <c r="C128" s="390"/>
      <c r="D128" s="390"/>
      <c r="E128" s="252">
        <v>3192800</v>
      </c>
      <c r="F128" s="253">
        <v>0</v>
      </c>
      <c r="G128" s="23">
        <f t="shared" si="3"/>
        <v>-3192800</v>
      </c>
      <c r="H128" s="24">
        <f t="shared" si="4"/>
        <v>0</v>
      </c>
      <c r="I128" s="25">
        <v>0</v>
      </c>
      <c r="J128" s="26">
        <f t="shared" si="5"/>
        <v>0</v>
      </c>
    </row>
    <row r="129" spans="1:10" ht="23.25" customHeight="1">
      <c r="A129" s="388" t="s">
        <v>80</v>
      </c>
      <c r="B129" s="388"/>
      <c r="C129" s="388"/>
      <c r="D129" s="388"/>
      <c r="E129" s="252">
        <v>3192800</v>
      </c>
      <c r="F129" s="253">
        <v>0</v>
      </c>
      <c r="G129" s="23">
        <f t="shared" si="3"/>
        <v>-3192800</v>
      </c>
      <c r="H129" s="24">
        <f t="shared" si="4"/>
        <v>0</v>
      </c>
      <c r="I129" s="29">
        <v>0</v>
      </c>
      <c r="J129" s="26">
        <f t="shared" si="5"/>
        <v>0</v>
      </c>
    </row>
    <row r="130" spans="1:10" ht="23.25" customHeight="1">
      <c r="A130" s="388" t="s">
        <v>79</v>
      </c>
      <c r="B130" s="388"/>
      <c r="C130" s="388"/>
      <c r="D130" s="388"/>
      <c r="E130" s="252">
        <v>3192800</v>
      </c>
      <c r="F130" s="253">
        <v>0</v>
      </c>
      <c r="G130" s="23">
        <f t="shared" si="3"/>
        <v>-3192800</v>
      </c>
      <c r="H130" s="24">
        <f t="shared" si="4"/>
        <v>0</v>
      </c>
      <c r="I130" s="29">
        <v>0</v>
      </c>
      <c r="J130" s="26">
        <f t="shared" si="5"/>
        <v>0</v>
      </c>
    </row>
    <row r="131" spans="1:10" ht="23.25" customHeight="1">
      <c r="A131" s="390" t="s">
        <v>171</v>
      </c>
      <c r="B131" s="390"/>
      <c r="C131" s="390"/>
      <c r="D131" s="390"/>
      <c r="E131" s="254">
        <v>670153755.7</v>
      </c>
      <c r="F131" s="255">
        <v>76305200</v>
      </c>
      <c r="G131" s="23">
        <f aca="true" t="shared" si="6" ref="G131:G192">F131-E131</f>
        <v>-593848555.7</v>
      </c>
      <c r="H131" s="24">
        <f aca="true" t="shared" si="7" ref="H131:H192">F131/E131</f>
        <v>0.11386222840801129</v>
      </c>
      <c r="I131" s="25">
        <v>13073253.5</v>
      </c>
      <c r="J131" s="26">
        <f aca="true" t="shared" si="8" ref="J131:J192">F131-I131</f>
        <v>63231946.5</v>
      </c>
    </row>
    <row r="132" spans="1:10" ht="23.25" customHeight="1">
      <c r="A132" s="388" t="s">
        <v>172</v>
      </c>
      <c r="B132" s="388"/>
      <c r="C132" s="388"/>
      <c r="D132" s="388"/>
      <c r="E132" s="254">
        <v>2852000</v>
      </c>
      <c r="F132" s="255">
        <v>2852000</v>
      </c>
      <c r="G132" s="23">
        <f t="shared" si="6"/>
        <v>0</v>
      </c>
      <c r="H132" s="24">
        <f t="shared" si="7"/>
        <v>1</v>
      </c>
      <c r="I132" s="29">
        <v>0</v>
      </c>
      <c r="J132" s="26">
        <f t="shared" si="8"/>
        <v>2852000</v>
      </c>
    </row>
    <row r="133" spans="1:10" ht="33.75" customHeight="1">
      <c r="A133" s="388" t="s">
        <v>168</v>
      </c>
      <c r="B133" s="388"/>
      <c r="C133" s="388"/>
      <c r="D133" s="388"/>
      <c r="E133" s="254">
        <v>2852000</v>
      </c>
      <c r="F133" s="255">
        <v>2852000</v>
      </c>
      <c r="G133" s="23">
        <f t="shared" si="6"/>
        <v>0</v>
      </c>
      <c r="H133" s="24">
        <f t="shared" si="7"/>
        <v>1</v>
      </c>
      <c r="I133" s="29">
        <v>0</v>
      </c>
      <c r="J133" s="26">
        <f t="shared" si="8"/>
        <v>2852000</v>
      </c>
    </row>
    <row r="134" spans="1:10" ht="45" customHeight="1">
      <c r="A134" s="388" t="s">
        <v>224</v>
      </c>
      <c r="B134" s="388"/>
      <c r="C134" s="388"/>
      <c r="D134" s="388"/>
      <c r="E134" s="256">
        <v>667301755.7</v>
      </c>
      <c r="F134" s="257">
        <v>73453200</v>
      </c>
      <c r="G134" s="23">
        <f t="shared" si="6"/>
        <v>-593848555.7</v>
      </c>
      <c r="H134" s="24">
        <f t="shared" si="7"/>
        <v>0.11007493892017044</v>
      </c>
      <c r="I134" s="29">
        <v>13073253.5</v>
      </c>
      <c r="J134" s="26">
        <f t="shared" si="8"/>
        <v>60379946.5</v>
      </c>
    </row>
    <row r="135" spans="1:10" ht="33.75" customHeight="1">
      <c r="A135" s="388" t="s">
        <v>163</v>
      </c>
      <c r="B135" s="388"/>
      <c r="C135" s="388"/>
      <c r="D135" s="388"/>
      <c r="E135" s="258">
        <v>50019865.2</v>
      </c>
      <c r="F135" s="259">
        <v>0</v>
      </c>
      <c r="G135" s="23">
        <f t="shared" si="6"/>
        <v>-50019865.2</v>
      </c>
      <c r="H135" s="24">
        <f t="shared" si="7"/>
        <v>0</v>
      </c>
      <c r="I135" s="29">
        <v>208504.68</v>
      </c>
      <c r="J135" s="26">
        <f t="shared" si="8"/>
        <v>-208504.68</v>
      </c>
    </row>
    <row r="136" spans="1:10" ht="67.5" customHeight="1">
      <c r="A136" s="388" t="s">
        <v>169</v>
      </c>
      <c r="B136" s="388"/>
      <c r="C136" s="388"/>
      <c r="D136" s="388"/>
      <c r="E136" s="260">
        <v>496069504.44</v>
      </c>
      <c r="F136" s="261">
        <v>70166351.88</v>
      </c>
      <c r="G136" s="23">
        <f t="shared" si="6"/>
        <v>-425903152.56</v>
      </c>
      <c r="H136" s="24">
        <f t="shared" si="7"/>
        <v>0.14144459849272326</v>
      </c>
      <c r="I136" s="29">
        <v>12339914.4</v>
      </c>
      <c r="J136" s="26">
        <f t="shared" si="8"/>
        <v>57826437.48</v>
      </c>
    </row>
    <row r="137" spans="1:10" ht="48" customHeight="1">
      <c r="A137" s="388" t="s">
        <v>170</v>
      </c>
      <c r="B137" s="388"/>
      <c r="C137" s="388"/>
      <c r="D137" s="388"/>
      <c r="E137" s="262">
        <v>120965473.26</v>
      </c>
      <c r="F137" s="263">
        <v>3257466.84</v>
      </c>
      <c r="G137" s="23">
        <f t="shared" si="6"/>
        <v>-117708006.42</v>
      </c>
      <c r="H137" s="24">
        <f t="shared" si="7"/>
        <v>0.026928897578885887</v>
      </c>
      <c r="I137" s="29">
        <v>519688.39</v>
      </c>
      <c r="J137" s="26">
        <f t="shared" si="8"/>
        <v>2737778.4499999997</v>
      </c>
    </row>
    <row r="138" spans="1:10" ht="45.75" customHeight="1">
      <c r="A138" s="388" t="s">
        <v>164</v>
      </c>
      <c r="B138" s="388"/>
      <c r="C138" s="388"/>
      <c r="D138" s="388"/>
      <c r="E138" s="264">
        <v>246912.8</v>
      </c>
      <c r="F138" s="265">
        <v>29381.28</v>
      </c>
      <c r="G138" s="23">
        <f t="shared" si="6"/>
        <v>-217531.52</v>
      </c>
      <c r="H138" s="24">
        <f t="shared" si="7"/>
        <v>0.11899456002280967</v>
      </c>
      <c r="I138" s="29">
        <v>5146.03</v>
      </c>
      <c r="J138" s="26">
        <f t="shared" si="8"/>
        <v>24235.25</v>
      </c>
    </row>
    <row r="139" spans="1:10" ht="25.5" customHeight="1">
      <c r="A139" s="395" t="s">
        <v>77</v>
      </c>
      <c r="B139" s="395"/>
      <c r="C139" s="395"/>
      <c r="D139" s="395"/>
      <c r="E139" s="266">
        <v>133965843.24</v>
      </c>
      <c r="F139" s="267">
        <v>17800148.71</v>
      </c>
      <c r="G139" s="18">
        <f t="shared" si="6"/>
        <v>-116165694.53</v>
      </c>
      <c r="H139" s="19">
        <f t="shared" si="7"/>
        <v>0.13287079959711082</v>
      </c>
      <c r="I139" s="18">
        <f>I140+I145+I148</f>
        <v>15506672.7</v>
      </c>
      <c r="J139" s="20">
        <f t="shared" si="8"/>
        <v>2293476.0100000016</v>
      </c>
    </row>
    <row r="140" spans="1:10" ht="23.25" customHeight="1">
      <c r="A140" s="390" t="s">
        <v>76</v>
      </c>
      <c r="B140" s="390"/>
      <c r="C140" s="390"/>
      <c r="D140" s="390"/>
      <c r="E140" s="268">
        <v>85697354.2</v>
      </c>
      <c r="F140" s="269">
        <v>8750106.36</v>
      </c>
      <c r="G140" s="23">
        <f t="shared" si="6"/>
        <v>-76947247.84</v>
      </c>
      <c r="H140" s="24">
        <f t="shared" si="7"/>
        <v>0.10210474339241618</v>
      </c>
      <c r="I140" s="25">
        <v>9544346.96</v>
      </c>
      <c r="J140" s="26">
        <f t="shared" si="8"/>
        <v>-794240.6000000015</v>
      </c>
    </row>
    <row r="141" spans="1:10" ht="23.25" customHeight="1">
      <c r="A141" s="388" t="s">
        <v>75</v>
      </c>
      <c r="B141" s="388"/>
      <c r="C141" s="388"/>
      <c r="D141" s="388"/>
      <c r="E141" s="268">
        <v>31552263.11</v>
      </c>
      <c r="F141" s="269">
        <v>7741960</v>
      </c>
      <c r="G141" s="23">
        <f t="shared" si="6"/>
        <v>-23810303.11</v>
      </c>
      <c r="H141" s="24">
        <f t="shared" si="7"/>
        <v>0.2453694041853469</v>
      </c>
      <c r="I141" s="29">
        <v>7516669.5</v>
      </c>
      <c r="J141" s="26">
        <f t="shared" si="8"/>
        <v>225290.5</v>
      </c>
    </row>
    <row r="142" spans="1:10" ht="18.75" customHeight="1">
      <c r="A142" s="388" t="s">
        <v>22</v>
      </c>
      <c r="B142" s="388"/>
      <c r="C142" s="388"/>
      <c r="D142" s="388"/>
      <c r="E142" s="268">
        <v>31552263.11</v>
      </c>
      <c r="F142" s="269">
        <v>7741960</v>
      </c>
      <c r="G142" s="23">
        <f t="shared" si="6"/>
        <v>-23810303.11</v>
      </c>
      <c r="H142" s="24">
        <f t="shared" si="7"/>
        <v>0.2453694041853469</v>
      </c>
      <c r="I142" s="29">
        <v>7516669.5</v>
      </c>
      <c r="J142" s="26">
        <f t="shared" si="8"/>
        <v>225290.5</v>
      </c>
    </row>
    <row r="143" spans="1:10" ht="18.75" customHeight="1">
      <c r="A143" s="388" t="s">
        <v>74</v>
      </c>
      <c r="B143" s="388"/>
      <c r="C143" s="388"/>
      <c r="D143" s="388"/>
      <c r="E143" s="270">
        <v>54145091.09</v>
      </c>
      <c r="F143" s="271">
        <v>1008146.36</v>
      </c>
      <c r="G143" s="23">
        <f t="shared" si="6"/>
        <v>-53136944.730000004</v>
      </c>
      <c r="H143" s="24">
        <f t="shared" si="7"/>
        <v>0.01861934922824783</v>
      </c>
      <c r="I143" s="29">
        <v>2027677.46</v>
      </c>
      <c r="J143" s="26">
        <f t="shared" si="8"/>
        <v>-1019531.1</v>
      </c>
    </row>
    <row r="144" spans="1:10" ht="18.75" customHeight="1">
      <c r="A144" s="388" t="s">
        <v>73</v>
      </c>
      <c r="B144" s="388"/>
      <c r="C144" s="388"/>
      <c r="D144" s="388"/>
      <c r="E144" s="270">
        <v>54145091.09</v>
      </c>
      <c r="F144" s="271">
        <v>1008146.36</v>
      </c>
      <c r="G144" s="23">
        <f t="shared" si="6"/>
        <v>-53136944.730000004</v>
      </c>
      <c r="H144" s="24">
        <f t="shared" si="7"/>
        <v>0.01861934922824783</v>
      </c>
      <c r="I144" s="29">
        <v>2027677.46</v>
      </c>
      <c r="J144" s="26">
        <f t="shared" si="8"/>
        <v>-1019531.1</v>
      </c>
    </row>
    <row r="145" spans="1:10" ht="23.25" customHeight="1">
      <c r="A145" s="390" t="s">
        <v>72</v>
      </c>
      <c r="B145" s="390"/>
      <c r="C145" s="390"/>
      <c r="D145" s="390"/>
      <c r="E145" s="272">
        <v>10427869.94</v>
      </c>
      <c r="F145" s="273">
        <v>2531851.23</v>
      </c>
      <c r="G145" s="23">
        <f t="shared" si="6"/>
        <v>-7896018.709999999</v>
      </c>
      <c r="H145" s="24">
        <f t="shared" si="7"/>
        <v>0.2427965868933728</v>
      </c>
      <c r="I145" s="25">
        <v>1010851.18</v>
      </c>
      <c r="J145" s="26">
        <f t="shared" si="8"/>
        <v>1521000.0499999998</v>
      </c>
    </row>
    <row r="146" spans="1:10" ht="18.75" customHeight="1">
      <c r="A146" s="388" t="s">
        <v>71</v>
      </c>
      <c r="B146" s="388"/>
      <c r="C146" s="388"/>
      <c r="D146" s="388"/>
      <c r="E146" s="272">
        <v>10427869.94</v>
      </c>
      <c r="F146" s="273">
        <v>2531851.23</v>
      </c>
      <c r="G146" s="23">
        <f t="shared" si="6"/>
        <v>-7896018.709999999</v>
      </c>
      <c r="H146" s="24">
        <f t="shared" si="7"/>
        <v>0.2427965868933728</v>
      </c>
      <c r="I146" s="29">
        <v>1010851.18</v>
      </c>
      <c r="J146" s="26">
        <f t="shared" si="8"/>
        <v>1521000.0499999998</v>
      </c>
    </row>
    <row r="147" spans="1:10" ht="24.75" customHeight="1">
      <c r="A147" s="388" t="s">
        <v>70</v>
      </c>
      <c r="B147" s="388"/>
      <c r="C147" s="388"/>
      <c r="D147" s="388"/>
      <c r="E147" s="272">
        <v>10427869.94</v>
      </c>
      <c r="F147" s="273">
        <v>2531851.23</v>
      </c>
      <c r="G147" s="23">
        <f t="shared" si="6"/>
        <v>-7896018.709999999</v>
      </c>
      <c r="H147" s="24">
        <f t="shared" si="7"/>
        <v>0.2427965868933728</v>
      </c>
      <c r="I147" s="29">
        <v>1010851.18</v>
      </c>
      <c r="J147" s="26">
        <f t="shared" si="8"/>
        <v>1521000.0499999998</v>
      </c>
    </row>
    <row r="148" spans="1:10" ht="34.5" customHeight="1">
      <c r="A148" s="390" t="s">
        <v>69</v>
      </c>
      <c r="B148" s="390"/>
      <c r="C148" s="390"/>
      <c r="D148" s="390"/>
      <c r="E148" s="274">
        <v>37840619.1</v>
      </c>
      <c r="F148" s="275">
        <v>6518191.12</v>
      </c>
      <c r="G148" s="23">
        <f t="shared" si="6"/>
        <v>-31322427.98</v>
      </c>
      <c r="H148" s="24">
        <f t="shared" si="7"/>
        <v>0.17225381812001062</v>
      </c>
      <c r="I148" s="25">
        <v>4951474.56</v>
      </c>
      <c r="J148" s="26">
        <f t="shared" si="8"/>
        <v>1566716.5600000005</v>
      </c>
    </row>
    <row r="149" spans="1:10" ht="22.5" customHeight="1">
      <c r="A149" s="388" t="s">
        <v>68</v>
      </c>
      <c r="B149" s="388"/>
      <c r="C149" s="388"/>
      <c r="D149" s="388"/>
      <c r="E149" s="274">
        <v>24633128.6</v>
      </c>
      <c r="F149" s="275">
        <v>5714173.12</v>
      </c>
      <c r="G149" s="23">
        <f t="shared" si="6"/>
        <v>-18918955.48</v>
      </c>
      <c r="H149" s="24">
        <f t="shared" si="7"/>
        <v>0.23197106680147805</v>
      </c>
      <c r="I149" s="29">
        <v>4943474.56</v>
      </c>
      <c r="J149" s="26">
        <f t="shared" si="8"/>
        <v>770698.5600000005</v>
      </c>
    </row>
    <row r="150" spans="1:10" ht="18" customHeight="1">
      <c r="A150" s="388" t="s">
        <v>22</v>
      </c>
      <c r="B150" s="388"/>
      <c r="C150" s="388"/>
      <c r="D150" s="388"/>
      <c r="E150" s="274">
        <v>24633128.6</v>
      </c>
      <c r="F150" s="275">
        <v>5714173.12</v>
      </c>
      <c r="G150" s="23">
        <f t="shared" si="6"/>
        <v>-18918955.48</v>
      </c>
      <c r="H150" s="24">
        <f t="shared" si="7"/>
        <v>0.23197106680147805</v>
      </c>
      <c r="I150" s="29">
        <v>4943474.56</v>
      </c>
      <c r="J150" s="26">
        <f t="shared" si="8"/>
        <v>770698.5600000005</v>
      </c>
    </row>
    <row r="151" spans="1:10" ht="23.25" customHeight="1">
      <c r="A151" s="388" t="s">
        <v>67</v>
      </c>
      <c r="B151" s="388"/>
      <c r="C151" s="388"/>
      <c r="D151" s="388"/>
      <c r="E151" s="276">
        <v>13207490.5</v>
      </c>
      <c r="F151" s="277">
        <v>804018</v>
      </c>
      <c r="G151" s="23">
        <f t="shared" si="6"/>
        <v>-12403472.5</v>
      </c>
      <c r="H151" s="24">
        <f t="shared" si="7"/>
        <v>0.06087590977256429</v>
      </c>
      <c r="I151" s="29">
        <v>8000</v>
      </c>
      <c r="J151" s="26">
        <f t="shared" si="8"/>
        <v>796018</v>
      </c>
    </row>
    <row r="152" spans="1:10" ht="23.25" customHeight="1">
      <c r="A152" s="388" t="s">
        <v>66</v>
      </c>
      <c r="B152" s="388"/>
      <c r="C152" s="388"/>
      <c r="D152" s="388"/>
      <c r="E152" s="276">
        <v>2368342</v>
      </c>
      <c r="F152" s="277">
        <v>553200</v>
      </c>
      <c r="G152" s="23">
        <f t="shared" si="6"/>
        <v>-1815142</v>
      </c>
      <c r="H152" s="24">
        <f t="shared" si="7"/>
        <v>0.2335811297523753</v>
      </c>
      <c r="I152" s="29">
        <v>8000</v>
      </c>
      <c r="J152" s="26">
        <f t="shared" si="8"/>
        <v>545200</v>
      </c>
    </row>
    <row r="153" spans="1:10" ht="23.25" customHeight="1">
      <c r="A153" s="388" t="s">
        <v>65</v>
      </c>
      <c r="B153" s="388"/>
      <c r="C153" s="388"/>
      <c r="D153" s="388"/>
      <c r="E153" s="278">
        <v>978000</v>
      </c>
      <c r="F153" s="279">
        <v>250818</v>
      </c>
      <c r="G153" s="23">
        <f t="shared" si="6"/>
        <v>-727182</v>
      </c>
      <c r="H153" s="24">
        <f t="shared" si="7"/>
        <v>0.2564601226993865</v>
      </c>
      <c r="I153" s="29">
        <v>0</v>
      </c>
      <c r="J153" s="26">
        <f t="shared" si="8"/>
        <v>250818</v>
      </c>
    </row>
    <row r="154" spans="1:10" s="2" customFormat="1" ht="23.25" customHeight="1">
      <c r="A154" s="385" t="s">
        <v>225</v>
      </c>
      <c r="B154" s="386"/>
      <c r="C154" s="386"/>
      <c r="D154" s="387"/>
      <c r="E154" s="278">
        <v>9861148.5</v>
      </c>
      <c r="F154" s="279">
        <v>0</v>
      </c>
      <c r="G154" s="23">
        <f>F154-E154</f>
        <v>-9861148.5</v>
      </c>
      <c r="H154" s="24">
        <f>F154/E154</f>
        <v>0</v>
      </c>
      <c r="I154" s="29" t="s">
        <v>248</v>
      </c>
      <c r="J154" s="26" t="s">
        <v>248</v>
      </c>
    </row>
    <row r="155" spans="1:10" ht="26.25" customHeight="1">
      <c r="A155" s="395" t="s">
        <v>64</v>
      </c>
      <c r="B155" s="395"/>
      <c r="C155" s="395"/>
      <c r="D155" s="395"/>
      <c r="E155" s="280">
        <v>8536540</v>
      </c>
      <c r="F155" s="281">
        <v>307854.49</v>
      </c>
      <c r="G155" s="18">
        <f t="shared" si="6"/>
        <v>-8228685.51</v>
      </c>
      <c r="H155" s="19">
        <f t="shared" si="7"/>
        <v>0.03606314619271977</v>
      </c>
      <c r="I155" s="18">
        <f>I156+I159</f>
        <v>126218.14</v>
      </c>
      <c r="J155" s="20">
        <f t="shared" si="8"/>
        <v>181636.34999999998</v>
      </c>
    </row>
    <row r="156" spans="1:10" ht="35.25" customHeight="1">
      <c r="A156" s="390" t="s">
        <v>63</v>
      </c>
      <c r="B156" s="390"/>
      <c r="C156" s="390"/>
      <c r="D156" s="390"/>
      <c r="E156" s="282">
        <v>165000</v>
      </c>
      <c r="F156" s="283">
        <v>0</v>
      </c>
      <c r="G156" s="23">
        <f t="shared" si="6"/>
        <v>-165000</v>
      </c>
      <c r="H156" s="24">
        <f t="shared" si="7"/>
        <v>0</v>
      </c>
      <c r="I156" s="25">
        <v>0</v>
      </c>
      <c r="J156" s="26">
        <f t="shared" si="8"/>
        <v>0</v>
      </c>
    </row>
    <row r="157" spans="1:10" ht="45" customHeight="1">
      <c r="A157" s="388" t="s">
        <v>62</v>
      </c>
      <c r="B157" s="388"/>
      <c r="C157" s="388"/>
      <c r="D157" s="388"/>
      <c r="E157" s="282">
        <v>165000</v>
      </c>
      <c r="F157" s="283">
        <v>0</v>
      </c>
      <c r="G157" s="23">
        <f t="shared" si="6"/>
        <v>-165000</v>
      </c>
      <c r="H157" s="24">
        <f t="shared" si="7"/>
        <v>0</v>
      </c>
      <c r="I157" s="29">
        <v>0</v>
      </c>
      <c r="J157" s="26">
        <f t="shared" si="8"/>
        <v>0</v>
      </c>
    </row>
    <row r="158" spans="1:10" ht="45" customHeight="1">
      <c r="A158" s="388" t="s">
        <v>61</v>
      </c>
      <c r="B158" s="388"/>
      <c r="C158" s="388"/>
      <c r="D158" s="388"/>
      <c r="E158" s="282">
        <v>165000</v>
      </c>
      <c r="F158" s="283">
        <v>0</v>
      </c>
      <c r="G158" s="23">
        <f t="shared" si="6"/>
        <v>-165000</v>
      </c>
      <c r="H158" s="24">
        <f t="shared" si="7"/>
        <v>0</v>
      </c>
      <c r="I158" s="29">
        <v>0</v>
      </c>
      <c r="J158" s="26">
        <f t="shared" si="8"/>
        <v>0</v>
      </c>
    </row>
    <row r="159" spans="1:10" ht="23.25" customHeight="1">
      <c r="A159" s="390" t="s">
        <v>60</v>
      </c>
      <c r="B159" s="390"/>
      <c r="C159" s="390"/>
      <c r="D159" s="390"/>
      <c r="E159" s="284">
        <v>8371540</v>
      </c>
      <c r="F159" s="285">
        <v>307854.49</v>
      </c>
      <c r="G159" s="23">
        <f t="shared" si="6"/>
        <v>-8063685.51</v>
      </c>
      <c r="H159" s="24">
        <f t="shared" si="7"/>
        <v>0.036773937650659255</v>
      </c>
      <c r="I159" s="25">
        <v>126218.14</v>
      </c>
      <c r="J159" s="26">
        <f t="shared" si="8"/>
        <v>181636.34999999998</v>
      </c>
    </row>
    <row r="160" spans="1:10" ht="35.25" customHeight="1">
      <c r="A160" s="388" t="s">
        <v>59</v>
      </c>
      <c r="B160" s="388"/>
      <c r="C160" s="388"/>
      <c r="D160" s="388"/>
      <c r="E160" s="284">
        <v>8371540</v>
      </c>
      <c r="F160" s="285">
        <v>307854.49</v>
      </c>
      <c r="G160" s="23">
        <f t="shared" si="6"/>
        <v>-8063685.51</v>
      </c>
      <c r="H160" s="24">
        <f t="shared" si="7"/>
        <v>0.036773937650659255</v>
      </c>
      <c r="I160" s="29">
        <v>126218.14</v>
      </c>
      <c r="J160" s="26">
        <f t="shared" si="8"/>
        <v>181636.34999999998</v>
      </c>
    </row>
    <row r="161" spans="1:10" ht="36" customHeight="1">
      <c r="A161" s="388" t="s">
        <v>58</v>
      </c>
      <c r="B161" s="388"/>
      <c r="C161" s="388"/>
      <c r="D161" s="388"/>
      <c r="E161" s="286">
        <v>2071540</v>
      </c>
      <c r="F161" s="287">
        <v>307854.49</v>
      </c>
      <c r="G161" s="23">
        <f t="shared" si="6"/>
        <v>-1763685.51</v>
      </c>
      <c r="H161" s="24">
        <f t="shared" si="7"/>
        <v>0.1486114146963129</v>
      </c>
      <c r="I161" s="29">
        <v>126218.14</v>
      </c>
      <c r="J161" s="26">
        <f t="shared" si="8"/>
        <v>181636.34999999998</v>
      </c>
    </row>
    <row r="162" spans="1:10" s="2" customFormat="1" ht="24" customHeight="1">
      <c r="A162" s="385" t="s">
        <v>226</v>
      </c>
      <c r="B162" s="386"/>
      <c r="C162" s="386"/>
      <c r="D162" s="387"/>
      <c r="E162" s="286">
        <v>6300000</v>
      </c>
      <c r="F162" s="287">
        <v>0</v>
      </c>
      <c r="G162" s="23">
        <f>F162-E162</f>
        <v>-6300000</v>
      </c>
      <c r="H162" s="24">
        <f>F162/E162</f>
        <v>0</v>
      </c>
      <c r="I162" s="29" t="s">
        <v>248</v>
      </c>
      <c r="J162" s="26" t="s">
        <v>248</v>
      </c>
    </row>
    <row r="163" spans="1:10" ht="27.75" customHeight="1">
      <c r="A163" s="395" t="s">
        <v>57</v>
      </c>
      <c r="B163" s="395"/>
      <c r="C163" s="395"/>
      <c r="D163" s="395"/>
      <c r="E163" s="288">
        <v>29194600</v>
      </c>
      <c r="F163" s="289">
        <v>24770800</v>
      </c>
      <c r="G163" s="18">
        <f t="shared" si="6"/>
        <v>-4423800</v>
      </c>
      <c r="H163" s="19">
        <f t="shared" si="7"/>
        <v>0.8484719776945051</v>
      </c>
      <c r="I163" s="18">
        <f>I164+I167</f>
        <v>28295200</v>
      </c>
      <c r="J163" s="20">
        <f t="shared" si="8"/>
        <v>-3524400</v>
      </c>
    </row>
    <row r="164" spans="1:10" ht="23.25" customHeight="1">
      <c r="A164" s="390" t="s">
        <v>56</v>
      </c>
      <c r="B164" s="390"/>
      <c r="C164" s="390"/>
      <c r="D164" s="390"/>
      <c r="E164" s="290">
        <v>352700</v>
      </c>
      <c r="F164" s="291">
        <v>15000</v>
      </c>
      <c r="G164" s="23">
        <f t="shared" si="6"/>
        <v>-337700</v>
      </c>
      <c r="H164" s="24">
        <f t="shared" si="7"/>
        <v>0.04252906152537567</v>
      </c>
      <c r="I164" s="25">
        <v>6000</v>
      </c>
      <c r="J164" s="26">
        <f t="shared" si="8"/>
        <v>9000</v>
      </c>
    </row>
    <row r="165" spans="1:10" ht="23.25" customHeight="1">
      <c r="A165" s="388" t="s">
        <v>55</v>
      </c>
      <c r="B165" s="388"/>
      <c r="C165" s="388"/>
      <c r="D165" s="388"/>
      <c r="E165" s="290">
        <v>352700</v>
      </c>
      <c r="F165" s="291">
        <v>15000</v>
      </c>
      <c r="G165" s="23">
        <f t="shared" si="6"/>
        <v>-337700</v>
      </c>
      <c r="H165" s="24">
        <f t="shared" si="7"/>
        <v>0.04252906152537567</v>
      </c>
      <c r="I165" s="29">
        <v>6000</v>
      </c>
      <c r="J165" s="26">
        <f t="shared" si="8"/>
        <v>9000</v>
      </c>
    </row>
    <row r="166" spans="1:10" ht="36" customHeight="1">
      <c r="A166" s="388" t="s">
        <v>54</v>
      </c>
      <c r="B166" s="388"/>
      <c r="C166" s="388"/>
      <c r="D166" s="388"/>
      <c r="E166" s="290">
        <v>352700</v>
      </c>
      <c r="F166" s="291">
        <v>15000</v>
      </c>
      <c r="G166" s="23">
        <f t="shared" si="6"/>
        <v>-337700</v>
      </c>
      <c r="H166" s="24">
        <f t="shared" si="7"/>
        <v>0.04252906152537567</v>
      </c>
      <c r="I166" s="29">
        <v>6000</v>
      </c>
      <c r="J166" s="26">
        <f t="shared" si="8"/>
        <v>9000</v>
      </c>
    </row>
    <row r="167" spans="1:10" ht="24" customHeight="1">
      <c r="A167" s="390" t="s">
        <v>53</v>
      </c>
      <c r="B167" s="390"/>
      <c r="C167" s="390"/>
      <c r="D167" s="390"/>
      <c r="E167" s="290">
        <v>28841900</v>
      </c>
      <c r="F167" s="291">
        <v>24755800</v>
      </c>
      <c r="G167" s="23">
        <f t="shared" si="6"/>
        <v>-4086100</v>
      </c>
      <c r="H167" s="24">
        <f t="shared" si="7"/>
        <v>0.8583276413828492</v>
      </c>
      <c r="I167" s="25">
        <v>28289200</v>
      </c>
      <c r="J167" s="26">
        <f t="shared" si="8"/>
        <v>-3533400</v>
      </c>
    </row>
    <row r="168" spans="1:10" ht="24" customHeight="1">
      <c r="A168" s="388" t="s">
        <v>52</v>
      </c>
      <c r="B168" s="388"/>
      <c r="C168" s="388"/>
      <c r="D168" s="388"/>
      <c r="E168" s="290">
        <v>28841900</v>
      </c>
      <c r="F168" s="291">
        <v>24755800</v>
      </c>
      <c r="G168" s="23">
        <f t="shared" si="6"/>
        <v>-4086100</v>
      </c>
      <c r="H168" s="24">
        <f t="shared" si="7"/>
        <v>0.8583276413828492</v>
      </c>
      <c r="I168" s="29">
        <v>28289200</v>
      </c>
      <c r="J168" s="26">
        <f t="shared" si="8"/>
        <v>-3533400</v>
      </c>
    </row>
    <row r="169" spans="1:10" ht="24" customHeight="1">
      <c r="A169" s="388" t="s">
        <v>51</v>
      </c>
      <c r="B169" s="388"/>
      <c r="C169" s="388"/>
      <c r="D169" s="388"/>
      <c r="E169" s="290">
        <v>266700</v>
      </c>
      <c r="F169" s="291">
        <v>0</v>
      </c>
      <c r="G169" s="23">
        <f t="shared" si="6"/>
        <v>-266700</v>
      </c>
      <c r="H169" s="24">
        <f t="shared" si="7"/>
        <v>0</v>
      </c>
      <c r="I169" s="29">
        <v>0</v>
      </c>
      <c r="J169" s="26">
        <f t="shared" si="8"/>
        <v>0</v>
      </c>
    </row>
    <row r="170" spans="1:10" ht="18.75" customHeight="1">
      <c r="A170" s="388" t="s">
        <v>50</v>
      </c>
      <c r="B170" s="388"/>
      <c r="C170" s="388"/>
      <c r="D170" s="388"/>
      <c r="E170" s="290">
        <v>28575200</v>
      </c>
      <c r="F170" s="291">
        <v>24755800</v>
      </c>
      <c r="G170" s="23">
        <f t="shared" si="6"/>
        <v>-3819400</v>
      </c>
      <c r="H170" s="24">
        <f t="shared" si="7"/>
        <v>0.8663386432990845</v>
      </c>
      <c r="I170" s="29">
        <v>28289200</v>
      </c>
      <c r="J170" s="26">
        <f t="shared" si="8"/>
        <v>-3533400</v>
      </c>
    </row>
    <row r="171" spans="1:10" ht="24.75" customHeight="1">
      <c r="A171" s="395" t="s">
        <v>49</v>
      </c>
      <c r="B171" s="395"/>
      <c r="C171" s="395"/>
      <c r="D171" s="395"/>
      <c r="E171" s="292">
        <v>6022516</v>
      </c>
      <c r="F171" s="293">
        <v>1346273.52</v>
      </c>
      <c r="G171" s="18">
        <f t="shared" si="6"/>
        <v>-4676242.48</v>
      </c>
      <c r="H171" s="19">
        <f t="shared" si="7"/>
        <v>0.22354004871053892</v>
      </c>
      <c r="I171" s="18">
        <f>I172</f>
        <v>1279405.06</v>
      </c>
      <c r="J171" s="20">
        <f t="shared" si="8"/>
        <v>66868.45999999996</v>
      </c>
    </row>
    <row r="172" spans="1:10" ht="24" customHeight="1">
      <c r="A172" s="388" t="s">
        <v>48</v>
      </c>
      <c r="B172" s="388"/>
      <c r="C172" s="388"/>
      <c r="D172" s="388"/>
      <c r="E172" s="294">
        <v>6022516</v>
      </c>
      <c r="F172" s="295">
        <v>1346273.52</v>
      </c>
      <c r="G172" s="23">
        <f t="shared" si="6"/>
        <v>-4676242.48</v>
      </c>
      <c r="H172" s="24">
        <f t="shared" si="7"/>
        <v>0.22354004871053892</v>
      </c>
      <c r="I172" s="29">
        <v>1279405.06</v>
      </c>
      <c r="J172" s="26">
        <f t="shared" si="8"/>
        <v>66868.45999999996</v>
      </c>
    </row>
    <row r="173" spans="1:10" ht="24" customHeight="1">
      <c r="A173" s="388" t="s">
        <v>47</v>
      </c>
      <c r="B173" s="388"/>
      <c r="C173" s="388"/>
      <c r="D173" s="388"/>
      <c r="E173" s="294">
        <v>25000</v>
      </c>
      <c r="F173" s="295">
        <v>0</v>
      </c>
      <c r="G173" s="23">
        <f t="shared" si="6"/>
        <v>-25000</v>
      </c>
      <c r="H173" s="24">
        <f t="shared" si="7"/>
        <v>0</v>
      </c>
      <c r="I173" s="29">
        <v>0</v>
      </c>
      <c r="J173" s="26">
        <f t="shared" si="8"/>
        <v>0</v>
      </c>
    </row>
    <row r="174" spans="1:10" ht="24" customHeight="1">
      <c r="A174" s="388" t="s">
        <v>46</v>
      </c>
      <c r="B174" s="388"/>
      <c r="C174" s="388"/>
      <c r="D174" s="388"/>
      <c r="E174" s="294">
        <v>5997516</v>
      </c>
      <c r="F174" s="295">
        <v>1346273.52</v>
      </c>
      <c r="G174" s="23">
        <f t="shared" si="6"/>
        <v>-4651242.48</v>
      </c>
      <c r="H174" s="24">
        <f t="shared" si="7"/>
        <v>0.22447185134645745</v>
      </c>
      <c r="I174" s="29">
        <v>1279405.06</v>
      </c>
      <c r="J174" s="26">
        <f t="shared" si="8"/>
        <v>66868.45999999996</v>
      </c>
    </row>
    <row r="175" spans="1:10" ht="24" customHeight="1">
      <c r="A175" s="396" t="s">
        <v>45</v>
      </c>
      <c r="B175" s="396"/>
      <c r="C175" s="396"/>
      <c r="D175" s="396"/>
      <c r="E175" s="296">
        <v>220247644.33</v>
      </c>
      <c r="F175" s="297">
        <v>51984604.62</v>
      </c>
      <c r="G175" s="18">
        <f t="shared" si="6"/>
        <v>-168263039.71</v>
      </c>
      <c r="H175" s="19">
        <f t="shared" si="7"/>
        <v>0.23602797105112627</v>
      </c>
      <c r="I175" s="298">
        <f>I176</f>
        <v>46167227.64</v>
      </c>
      <c r="J175" s="20">
        <f t="shared" si="8"/>
        <v>5817376.979999997</v>
      </c>
    </row>
    <row r="176" spans="1:10" ht="24" customHeight="1">
      <c r="A176" s="388" t="s">
        <v>44</v>
      </c>
      <c r="B176" s="388"/>
      <c r="C176" s="388"/>
      <c r="D176" s="388"/>
      <c r="E176" s="299">
        <v>220247644.33</v>
      </c>
      <c r="F176" s="300">
        <v>51984604.62</v>
      </c>
      <c r="G176" s="23">
        <f t="shared" si="6"/>
        <v>-168263039.71</v>
      </c>
      <c r="H176" s="24">
        <f t="shared" si="7"/>
        <v>0.23602797105112627</v>
      </c>
      <c r="I176" s="29">
        <v>46167227.64</v>
      </c>
      <c r="J176" s="26">
        <f t="shared" si="8"/>
        <v>5817376.979999997</v>
      </c>
    </row>
    <row r="177" spans="1:10" ht="21.75" customHeight="1">
      <c r="A177" s="388" t="s">
        <v>43</v>
      </c>
      <c r="B177" s="388"/>
      <c r="C177" s="388"/>
      <c r="D177" s="388"/>
      <c r="E177" s="301">
        <v>2448249.01</v>
      </c>
      <c r="F177" s="302">
        <v>487518.65</v>
      </c>
      <c r="G177" s="23">
        <f t="shared" si="6"/>
        <v>-1960730.3599999999</v>
      </c>
      <c r="H177" s="24">
        <f t="shared" si="7"/>
        <v>0.1991295199175839</v>
      </c>
      <c r="I177" s="29">
        <v>387785.15</v>
      </c>
      <c r="J177" s="26">
        <f t="shared" si="8"/>
        <v>99733.5</v>
      </c>
    </row>
    <row r="178" spans="1:10" ht="22.5" customHeight="1">
      <c r="A178" s="388" t="s">
        <v>22</v>
      </c>
      <c r="B178" s="388"/>
      <c r="C178" s="388"/>
      <c r="D178" s="388"/>
      <c r="E178" s="301">
        <v>132267170.13</v>
      </c>
      <c r="F178" s="302">
        <v>31674315.44</v>
      </c>
      <c r="G178" s="23">
        <f t="shared" si="6"/>
        <v>-100592854.69</v>
      </c>
      <c r="H178" s="24">
        <f t="shared" si="7"/>
        <v>0.23947223947460744</v>
      </c>
      <c r="I178" s="29">
        <v>27381870.84</v>
      </c>
      <c r="J178" s="26">
        <f t="shared" si="8"/>
        <v>4292444.6000000015</v>
      </c>
    </row>
    <row r="179" spans="1:10" ht="22.5" customHeight="1">
      <c r="A179" s="388" t="s">
        <v>191</v>
      </c>
      <c r="B179" s="388"/>
      <c r="C179" s="388"/>
      <c r="D179" s="388"/>
      <c r="E179" s="303">
        <v>885600</v>
      </c>
      <c r="F179" s="304">
        <v>0</v>
      </c>
      <c r="G179" s="23">
        <f t="shared" si="6"/>
        <v>-885600</v>
      </c>
      <c r="H179" s="24">
        <f t="shared" si="7"/>
        <v>0</v>
      </c>
      <c r="I179" s="29">
        <v>73800</v>
      </c>
      <c r="J179" s="26">
        <f t="shared" si="8"/>
        <v>-73800</v>
      </c>
    </row>
    <row r="180" spans="1:10" ht="22.5" customHeight="1">
      <c r="A180" s="388" t="s">
        <v>192</v>
      </c>
      <c r="B180" s="388"/>
      <c r="C180" s="388"/>
      <c r="D180" s="388"/>
      <c r="E180" s="305">
        <v>4124097.35</v>
      </c>
      <c r="F180" s="306">
        <v>785100.24</v>
      </c>
      <c r="G180" s="23">
        <f t="shared" si="6"/>
        <v>-3338997.1100000003</v>
      </c>
      <c r="H180" s="24">
        <f t="shared" si="7"/>
        <v>0.1903689882587277</v>
      </c>
      <c r="I180" s="29">
        <v>715447.08</v>
      </c>
      <c r="J180" s="26">
        <f t="shared" si="8"/>
        <v>69653.16000000003</v>
      </c>
    </row>
    <row r="181" spans="1:10" s="2" customFormat="1" ht="22.5" customHeight="1">
      <c r="A181" s="385" t="s">
        <v>227</v>
      </c>
      <c r="B181" s="386"/>
      <c r="C181" s="386"/>
      <c r="D181" s="387"/>
      <c r="E181" s="307">
        <v>12000</v>
      </c>
      <c r="F181" s="308">
        <v>0</v>
      </c>
      <c r="G181" s="23">
        <f>F181-E181</f>
        <v>-12000</v>
      </c>
      <c r="H181" s="24">
        <f>F181/E181</f>
        <v>0</v>
      </c>
      <c r="I181" s="29" t="s">
        <v>248</v>
      </c>
      <c r="J181" s="26" t="s">
        <v>248</v>
      </c>
    </row>
    <row r="182" spans="1:10" ht="69" customHeight="1">
      <c r="A182" s="388" t="s">
        <v>193</v>
      </c>
      <c r="B182" s="388"/>
      <c r="C182" s="388"/>
      <c r="D182" s="388"/>
      <c r="E182" s="309">
        <v>10773900</v>
      </c>
      <c r="F182" s="310">
        <v>2693475</v>
      </c>
      <c r="G182" s="23">
        <f t="shared" si="6"/>
        <v>-8080425</v>
      </c>
      <c r="H182" s="24">
        <f t="shared" si="7"/>
        <v>0.25</v>
      </c>
      <c r="I182" s="29">
        <v>2828175</v>
      </c>
      <c r="J182" s="26">
        <f t="shared" si="8"/>
        <v>-134700</v>
      </c>
    </row>
    <row r="183" spans="1:10" ht="24" customHeight="1">
      <c r="A183" s="388" t="s">
        <v>42</v>
      </c>
      <c r="B183" s="388"/>
      <c r="C183" s="388"/>
      <c r="D183" s="388"/>
      <c r="E183" s="311">
        <v>25000</v>
      </c>
      <c r="F183" s="312">
        <v>0</v>
      </c>
      <c r="G183" s="23">
        <f t="shared" si="6"/>
        <v>-25000</v>
      </c>
      <c r="H183" s="24">
        <f t="shared" si="7"/>
        <v>0</v>
      </c>
      <c r="I183" s="29">
        <v>0</v>
      </c>
      <c r="J183" s="26">
        <f t="shared" si="8"/>
        <v>0</v>
      </c>
    </row>
    <row r="184" spans="1:10" ht="24" customHeight="1">
      <c r="A184" s="388" t="s">
        <v>238</v>
      </c>
      <c r="B184" s="388"/>
      <c r="C184" s="388"/>
      <c r="D184" s="388"/>
      <c r="E184" s="313">
        <v>27753714.92</v>
      </c>
      <c r="F184" s="314">
        <v>6857499.9</v>
      </c>
      <c r="G184" s="23">
        <f t="shared" si="6"/>
        <v>-20896215.020000003</v>
      </c>
      <c r="H184" s="24">
        <f t="shared" si="7"/>
        <v>0.24708403612873892</v>
      </c>
      <c r="I184" s="29">
        <v>6355547.09</v>
      </c>
      <c r="J184" s="26">
        <f t="shared" si="8"/>
        <v>501952.8100000005</v>
      </c>
    </row>
    <row r="185" spans="1:10" ht="24" customHeight="1">
      <c r="A185" s="388" t="s">
        <v>41</v>
      </c>
      <c r="B185" s="388"/>
      <c r="C185" s="388"/>
      <c r="D185" s="388"/>
      <c r="E185" s="313">
        <v>29567206</v>
      </c>
      <c r="F185" s="314">
        <v>7011410</v>
      </c>
      <c r="G185" s="23">
        <f t="shared" si="6"/>
        <v>-22555796</v>
      </c>
      <c r="H185" s="24">
        <f t="shared" si="7"/>
        <v>0.2371346822557397</v>
      </c>
      <c r="I185" s="29">
        <v>5930520.63</v>
      </c>
      <c r="J185" s="26">
        <f t="shared" si="8"/>
        <v>1080889.37</v>
      </c>
    </row>
    <row r="186" spans="1:10" ht="24" customHeight="1">
      <c r="A186" s="388" t="s">
        <v>194</v>
      </c>
      <c r="B186" s="388"/>
      <c r="C186" s="388"/>
      <c r="D186" s="388"/>
      <c r="E186" s="313">
        <v>5732006.92</v>
      </c>
      <c r="F186" s="314">
        <v>1306800.61</v>
      </c>
      <c r="G186" s="23">
        <f t="shared" si="6"/>
        <v>-4425206.31</v>
      </c>
      <c r="H186" s="24">
        <f t="shared" si="7"/>
        <v>0.22798308310486132</v>
      </c>
      <c r="I186" s="29">
        <v>1390889.32</v>
      </c>
      <c r="J186" s="26">
        <f t="shared" si="8"/>
        <v>-84088.70999999996</v>
      </c>
    </row>
    <row r="187" spans="1:10" ht="57" customHeight="1">
      <c r="A187" s="388" t="s">
        <v>239</v>
      </c>
      <c r="B187" s="388"/>
      <c r="C187" s="388"/>
      <c r="D187" s="388"/>
      <c r="E187" s="313">
        <v>156800</v>
      </c>
      <c r="F187" s="314">
        <v>0</v>
      </c>
      <c r="G187" s="23">
        <f t="shared" si="6"/>
        <v>-156800</v>
      </c>
      <c r="H187" s="24">
        <f t="shared" si="7"/>
        <v>0</v>
      </c>
      <c r="I187" s="29" t="s">
        <v>248</v>
      </c>
      <c r="J187" s="26" t="s">
        <v>248</v>
      </c>
    </row>
    <row r="188" spans="1:10" ht="23.25" customHeight="1">
      <c r="A188" s="388" t="s">
        <v>195</v>
      </c>
      <c r="B188" s="388"/>
      <c r="C188" s="388"/>
      <c r="D188" s="388"/>
      <c r="E188" s="313">
        <v>6432900</v>
      </c>
      <c r="F188" s="314">
        <v>1168484.78</v>
      </c>
      <c r="G188" s="23">
        <f t="shared" si="6"/>
        <v>-5264415.22</v>
      </c>
      <c r="H188" s="24">
        <f t="shared" si="7"/>
        <v>0.181641993502153</v>
      </c>
      <c r="I188" s="29">
        <v>1099292.53</v>
      </c>
      <c r="J188" s="26">
        <f t="shared" si="8"/>
        <v>69192.25</v>
      </c>
    </row>
    <row r="189" spans="1:10" ht="23.25" customHeight="1">
      <c r="A189" s="388" t="s">
        <v>196</v>
      </c>
      <c r="B189" s="388"/>
      <c r="C189" s="388"/>
      <c r="D189" s="388"/>
      <c r="E189" s="313">
        <v>69000</v>
      </c>
      <c r="F189" s="314">
        <v>0</v>
      </c>
      <c r="G189" s="23">
        <f t="shared" si="6"/>
        <v>-69000</v>
      </c>
      <c r="H189" s="24">
        <f t="shared" si="7"/>
        <v>0</v>
      </c>
      <c r="I189" s="29">
        <v>0</v>
      </c>
      <c r="J189" s="26">
        <f t="shared" si="8"/>
        <v>0</v>
      </c>
    </row>
    <row r="190" spans="1:10" s="2" customFormat="1" ht="23.25" customHeight="1">
      <c r="A190" s="385" t="s">
        <v>197</v>
      </c>
      <c r="B190" s="386"/>
      <c r="C190" s="386"/>
      <c r="D190" s="387"/>
      <c r="E190" s="313" t="s">
        <v>248</v>
      </c>
      <c r="F190" s="314" t="s">
        <v>248</v>
      </c>
      <c r="G190" s="23">
        <v>0</v>
      </c>
      <c r="H190" s="24" t="s">
        <v>248</v>
      </c>
      <c r="I190" s="29">
        <v>3900</v>
      </c>
      <c r="J190" s="26">
        <f>-I190</f>
        <v>-3900</v>
      </c>
    </row>
    <row r="191" spans="1:10" ht="24.75" customHeight="1">
      <c r="A191" s="395" t="s">
        <v>240</v>
      </c>
      <c r="B191" s="395"/>
      <c r="C191" s="395"/>
      <c r="D191" s="395"/>
      <c r="E191" s="315">
        <v>1892325.17</v>
      </c>
      <c r="F191" s="316">
        <v>337963.04</v>
      </c>
      <c r="G191" s="18">
        <f t="shared" si="6"/>
        <v>-1554362.13</v>
      </c>
      <c r="H191" s="19">
        <f t="shared" si="7"/>
        <v>0.17859670492043395</v>
      </c>
      <c r="I191" s="18">
        <f>I192</f>
        <v>326097.89</v>
      </c>
      <c r="J191" s="20">
        <f t="shared" si="8"/>
        <v>11865.149999999965</v>
      </c>
    </row>
    <row r="192" spans="1:10" ht="35.25" customHeight="1">
      <c r="A192" s="390" t="s">
        <v>241</v>
      </c>
      <c r="B192" s="390"/>
      <c r="C192" s="390"/>
      <c r="D192" s="390"/>
      <c r="E192" s="317">
        <v>1892325.17</v>
      </c>
      <c r="F192" s="318">
        <v>337963.04</v>
      </c>
      <c r="G192" s="23">
        <f t="shared" si="6"/>
        <v>-1554362.13</v>
      </c>
      <c r="H192" s="24">
        <f t="shared" si="7"/>
        <v>0.17859670492043395</v>
      </c>
      <c r="I192" s="25">
        <v>326097.89</v>
      </c>
      <c r="J192" s="26">
        <f t="shared" si="8"/>
        <v>11865.149999999965</v>
      </c>
    </row>
    <row r="193" spans="1:10" ht="24" customHeight="1">
      <c r="A193" s="388" t="s">
        <v>173</v>
      </c>
      <c r="B193" s="388"/>
      <c r="C193" s="388"/>
      <c r="D193" s="388"/>
      <c r="E193" s="317">
        <v>1892325.17</v>
      </c>
      <c r="F193" s="318">
        <v>337963.04</v>
      </c>
      <c r="G193" s="23">
        <f aca="true" t="shared" si="9" ref="G193:G254">F193-E193</f>
        <v>-1554362.13</v>
      </c>
      <c r="H193" s="24">
        <f aca="true" t="shared" si="10" ref="H193:H250">F193/E193</f>
        <v>0.17859670492043395</v>
      </c>
      <c r="I193" s="29">
        <v>326097.89</v>
      </c>
      <c r="J193" s="26">
        <f aca="true" t="shared" si="11" ref="J193:J254">F193-I193</f>
        <v>11865.149999999965</v>
      </c>
    </row>
    <row r="194" spans="1:10" ht="35.25" customHeight="1">
      <c r="A194" s="388" t="s">
        <v>242</v>
      </c>
      <c r="B194" s="388"/>
      <c r="C194" s="388"/>
      <c r="D194" s="388"/>
      <c r="E194" s="317">
        <v>503253</v>
      </c>
      <c r="F194" s="318">
        <v>22960.67</v>
      </c>
      <c r="G194" s="23">
        <f t="shared" si="9"/>
        <v>-480292.33</v>
      </c>
      <c r="H194" s="24">
        <f t="shared" si="10"/>
        <v>0.045624506957732985</v>
      </c>
      <c r="I194" s="29">
        <v>59550.46</v>
      </c>
      <c r="J194" s="26">
        <f t="shared" si="11"/>
        <v>-36589.79</v>
      </c>
    </row>
    <row r="195" spans="1:10" ht="35.25" customHeight="1">
      <c r="A195" s="388" t="s">
        <v>243</v>
      </c>
      <c r="B195" s="388"/>
      <c r="C195" s="388"/>
      <c r="D195" s="388"/>
      <c r="E195" s="317">
        <v>1389072.17</v>
      </c>
      <c r="F195" s="318">
        <v>315002.37</v>
      </c>
      <c r="G195" s="23">
        <f t="shared" si="9"/>
        <v>-1074069.7999999998</v>
      </c>
      <c r="H195" s="24">
        <f t="shared" si="10"/>
        <v>0.22677178105152018</v>
      </c>
      <c r="I195" s="29">
        <v>266547.43</v>
      </c>
      <c r="J195" s="26">
        <f t="shared" si="11"/>
        <v>48454.94</v>
      </c>
    </row>
    <row r="196" spans="1:10" ht="45" customHeight="1">
      <c r="A196" s="395" t="s">
        <v>40</v>
      </c>
      <c r="B196" s="395"/>
      <c r="C196" s="395"/>
      <c r="D196" s="395"/>
      <c r="E196" s="319">
        <v>27434596.69</v>
      </c>
      <c r="F196" s="320">
        <v>4956555.39</v>
      </c>
      <c r="G196" s="18">
        <f t="shared" si="9"/>
        <v>-22478041.3</v>
      </c>
      <c r="H196" s="19">
        <f t="shared" si="10"/>
        <v>0.18066806106199038</v>
      </c>
      <c r="I196" s="18">
        <f>I197+I203</f>
        <v>3981241.84</v>
      </c>
      <c r="J196" s="20">
        <f t="shared" si="11"/>
        <v>975313.5499999998</v>
      </c>
    </row>
    <row r="197" spans="1:10" ht="24" customHeight="1">
      <c r="A197" s="390" t="s">
        <v>39</v>
      </c>
      <c r="B197" s="390"/>
      <c r="C197" s="390"/>
      <c r="D197" s="390"/>
      <c r="E197" s="321">
        <v>15810300</v>
      </c>
      <c r="F197" s="322">
        <v>3034977.19</v>
      </c>
      <c r="G197" s="23">
        <f t="shared" si="9"/>
        <v>-12775322.81</v>
      </c>
      <c r="H197" s="24">
        <f t="shared" si="10"/>
        <v>0.1919620241235144</v>
      </c>
      <c r="I197" s="25">
        <v>2546630.56</v>
      </c>
      <c r="J197" s="26">
        <f t="shared" si="11"/>
        <v>488346.6299999999</v>
      </c>
    </row>
    <row r="198" spans="1:10" ht="24" customHeight="1">
      <c r="A198" s="388" t="s">
        <v>198</v>
      </c>
      <c r="B198" s="388"/>
      <c r="C198" s="388"/>
      <c r="D198" s="388"/>
      <c r="E198" s="321">
        <v>15810300</v>
      </c>
      <c r="F198" s="322">
        <v>3034977.19</v>
      </c>
      <c r="G198" s="23">
        <f t="shared" si="9"/>
        <v>-12775322.81</v>
      </c>
      <c r="H198" s="24">
        <f t="shared" si="10"/>
        <v>0.1919620241235144</v>
      </c>
      <c r="I198" s="29">
        <v>2546630.56</v>
      </c>
      <c r="J198" s="26">
        <f t="shared" si="11"/>
        <v>488346.6299999999</v>
      </c>
    </row>
    <row r="199" spans="1:10" ht="14.25" customHeight="1">
      <c r="A199" s="388" t="s">
        <v>22</v>
      </c>
      <c r="B199" s="388"/>
      <c r="C199" s="388"/>
      <c r="D199" s="388"/>
      <c r="E199" s="323">
        <v>14643600</v>
      </c>
      <c r="F199" s="324">
        <v>3034977.19</v>
      </c>
      <c r="G199" s="23">
        <f t="shared" si="9"/>
        <v>-11608622.81</v>
      </c>
      <c r="H199" s="24">
        <f t="shared" si="10"/>
        <v>0.207256220464913</v>
      </c>
      <c r="I199" s="29">
        <v>2546630.56</v>
      </c>
      <c r="J199" s="26">
        <f t="shared" si="11"/>
        <v>488346.6299999999</v>
      </c>
    </row>
    <row r="200" spans="1:10" s="2" customFormat="1" ht="14.25" customHeight="1">
      <c r="A200" s="385" t="s">
        <v>78</v>
      </c>
      <c r="B200" s="386"/>
      <c r="C200" s="386"/>
      <c r="D200" s="387"/>
      <c r="E200" s="323" t="s">
        <v>248</v>
      </c>
      <c r="F200" s="324" t="s">
        <v>248</v>
      </c>
      <c r="G200" s="23">
        <v>0</v>
      </c>
      <c r="H200" s="24" t="s">
        <v>248</v>
      </c>
      <c r="I200" s="29">
        <v>0</v>
      </c>
      <c r="J200" s="26" t="s">
        <v>248</v>
      </c>
    </row>
    <row r="201" spans="1:10" ht="45.75" customHeight="1">
      <c r="A201" s="388" t="s">
        <v>228</v>
      </c>
      <c r="B201" s="388"/>
      <c r="C201" s="388"/>
      <c r="D201" s="388"/>
      <c r="E201" s="325">
        <v>600000</v>
      </c>
      <c r="F201" s="326">
        <v>0</v>
      </c>
      <c r="G201" s="23">
        <f t="shared" si="9"/>
        <v>-600000</v>
      </c>
      <c r="H201" s="24">
        <f t="shared" si="10"/>
        <v>0</v>
      </c>
      <c r="I201" s="29" t="s">
        <v>248</v>
      </c>
      <c r="J201" s="26" t="s">
        <v>248</v>
      </c>
    </row>
    <row r="202" spans="1:10" s="2" customFormat="1" ht="45.75" customHeight="1">
      <c r="A202" s="385" t="s">
        <v>229</v>
      </c>
      <c r="B202" s="386"/>
      <c r="C202" s="386"/>
      <c r="D202" s="387"/>
      <c r="E202" s="327">
        <v>566700</v>
      </c>
      <c r="F202" s="328">
        <v>0</v>
      </c>
      <c r="G202" s="23">
        <f>F202-E202</f>
        <v>-566700</v>
      </c>
      <c r="H202" s="24">
        <f>F202/E202</f>
        <v>0</v>
      </c>
      <c r="I202" s="29" t="s">
        <v>248</v>
      </c>
      <c r="J202" s="26" t="s">
        <v>248</v>
      </c>
    </row>
    <row r="203" spans="1:10" ht="23.25" customHeight="1">
      <c r="A203" s="390" t="s">
        <v>38</v>
      </c>
      <c r="B203" s="390"/>
      <c r="C203" s="390"/>
      <c r="D203" s="390"/>
      <c r="E203" s="329">
        <v>11624296.69</v>
      </c>
      <c r="F203" s="330">
        <v>1921578.2</v>
      </c>
      <c r="G203" s="23">
        <f t="shared" si="9"/>
        <v>-9702718.49</v>
      </c>
      <c r="H203" s="24">
        <f t="shared" si="10"/>
        <v>0.16530705050337113</v>
      </c>
      <c r="I203" s="25">
        <v>1434611.28</v>
      </c>
      <c r="J203" s="26">
        <f t="shared" si="11"/>
        <v>486966.9199999999</v>
      </c>
    </row>
    <row r="204" spans="1:10" ht="23.25" customHeight="1">
      <c r="A204" s="388" t="s">
        <v>37</v>
      </c>
      <c r="B204" s="388"/>
      <c r="C204" s="388"/>
      <c r="D204" s="388"/>
      <c r="E204" s="329">
        <v>11624296.69</v>
      </c>
      <c r="F204" s="330">
        <v>1921578.2</v>
      </c>
      <c r="G204" s="23">
        <f t="shared" si="9"/>
        <v>-9702718.49</v>
      </c>
      <c r="H204" s="24">
        <f t="shared" si="10"/>
        <v>0.16530705050337113</v>
      </c>
      <c r="I204" s="29">
        <v>1434611.28</v>
      </c>
      <c r="J204" s="26">
        <f t="shared" si="11"/>
        <v>486966.9199999999</v>
      </c>
    </row>
    <row r="205" spans="1:10" ht="23.25" customHeight="1">
      <c r="A205" s="388" t="s">
        <v>36</v>
      </c>
      <c r="B205" s="388"/>
      <c r="C205" s="388"/>
      <c r="D205" s="388"/>
      <c r="E205" s="329">
        <v>11624296.69</v>
      </c>
      <c r="F205" s="330">
        <v>1921578.2</v>
      </c>
      <c r="G205" s="23">
        <f t="shared" si="9"/>
        <v>-9702718.49</v>
      </c>
      <c r="H205" s="24">
        <f t="shared" si="10"/>
        <v>0.16530705050337113</v>
      </c>
      <c r="I205" s="29">
        <v>1434611.28</v>
      </c>
      <c r="J205" s="26">
        <f t="shared" si="11"/>
        <v>486966.9199999999</v>
      </c>
    </row>
    <row r="206" spans="1:10" ht="24" customHeight="1">
      <c r="A206" s="395" t="s">
        <v>35</v>
      </c>
      <c r="B206" s="395"/>
      <c r="C206" s="395"/>
      <c r="D206" s="395"/>
      <c r="E206" s="331">
        <v>131572845.6</v>
      </c>
      <c r="F206" s="332">
        <v>23452075.64</v>
      </c>
      <c r="G206" s="18">
        <f t="shared" si="9"/>
        <v>-108120769.96</v>
      </c>
      <c r="H206" s="19">
        <f t="shared" si="10"/>
        <v>0.1782440406533246</v>
      </c>
      <c r="I206" s="18">
        <f>I207+I221</f>
        <v>3489059.26</v>
      </c>
      <c r="J206" s="20">
        <f t="shared" si="11"/>
        <v>19963016.380000003</v>
      </c>
    </row>
    <row r="207" spans="1:10" ht="21.75" customHeight="1">
      <c r="A207" s="390" t="s">
        <v>34</v>
      </c>
      <c r="B207" s="390"/>
      <c r="C207" s="390"/>
      <c r="D207" s="390"/>
      <c r="E207" s="333">
        <v>18051445.6</v>
      </c>
      <c r="F207" s="334">
        <v>3471642.55</v>
      </c>
      <c r="G207" s="23">
        <f t="shared" si="9"/>
        <v>-14579803.05</v>
      </c>
      <c r="H207" s="24">
        <f t="shared" si="10"/>
        <v>0.19231936471614217</v>
      </c>
      <c r="I207" s="25">
        <v>3489059.26</v>
      </c>
      <c r="J207" s="26">
        <f t="shared" si="11"/>
        <v>-17416.709999999963</v>
      </c>
    </row>
    <row r="208" spans="1:10" ht="34.5" customHeight="1">
      <c r="A208" s="388" t="s">
        <v>33</v>
      </c>
      <c r="B208" s="388"/>
      <c r="C208" s="388"/>
      <c r="D208" s="388"/>
      <c r="E208" s="335">
        <v>1456400</v>
      </c>
      <c r="F208" s="336">
        <v>155568.34</v>
      </c>
      <c r="G208" s="23">
        <f t="shared" si="9"/>
        <v>-1300831.66</v>
      </c>
      <c r="H208" s="24">
        <f t="shared" si="10"/>
        <v>0.10681704202142268</v>
      </c>
      <c r="I208" s="29">
        <v>157147.74</v>
      </c>
      <c r="J208" s="26">
        <f t="shared" si="11"/>
        <v>-1579.3999999999942</v>
      </c>
    </row>
    <row r="209" spans="1:10" ht="23.25" customHeight="1">
      <c r="A209" s="388" t="s">
        <v>32</v>
      </c>
      <c r="B209" s="388"/>
      <c r="C209" s="388"/>
      <c r="D209" s="388"/>
      <c r="E209" s="337">
        <v>1350320</v>
      </c>
      <c r="F209" s="338">
        <v>131700.34</v>
      </c>
      <c r="G209" s="23">
        <f t="shared" si="9"/>
        <v>-1218619.66</v>
      </c>
      <c r="H209" s="24">
        <f t="shared" si="10"/>
        <v>0.09753268854789976</v>
      </c>
      <c r="I209" s="29">
        <v>133279.74</v>
      </c>
      <c r="J209" s="26">
        <f t="shared" si="11"/>
        <v>-1579.3999999999942</v>
      </c>
    </row>
    <row r="210" spans="1:10" ht="18.75" customHeight="1">
      <c r="A210" s="388" t="s">
        <v>31</v>
      </c>
      <c r="B210" s="388"/>
      <c r="C210" s="388"/>
      <c r="D210" s="388"/>
      <c r="E210" s="339">
        <v>106080</v>
      </c>
      <c r="F210" s="340">
        <v>23868</v>
      </c>
      <c r="G210" s="23">
        <f t="shared" si="9"/>
        <v>-82212</v>
      </c>
      <c r="H210" s="24">
        <f t="shared" si="10"/>
        <v>0.225</v>
      </c>
      <c r="I210" s="29">
        <v>23868</v>
      </c>
      <c r="J210" s="26">
        <f t="shared" si="11"/>
        <v>0</v>
      </c>
    </row>
    <row r="211" spans="1:10" ht="24" customHeight="1">
      <c r="A211" s="388" t="s">
        <v>30</v>
      </c>
      <c r="B211" s="388"/>
      <c r="C211" s="388"/>
      <c r="D211" s="388"/>
      <c r="E211" s="341">
        <v>9258000</v>
      </c>
      <c r="F211" s="342">
        <v>1938396.21</v>
      </c>
      <c r="G211" s="23">
        <f t="shared" si="9"/>
        <v>-7319603.79</v>
      </c>
      <c r="H211" s="24">
        <f t="shared" si="10"/>
        <v>0.2093752657161374</v>
      </c>
      <c r="I211" s="29">
        <v>1945570.24</v>
      </c>
      <c r="J211" s="26">
        <f t="shared" si="11"/>
        <v>-7174.030000000028</v>
      </c>
    </row>
    <row r="212" spans="1:10" ht="21.75" customHeight="1">
      <c r="A212" s="388" t="s">
        <v>29</v>
      </c>
      <c r="B212" s="388"/>
      <c r="C212" s="388"/>
      <c r="D212" s="388"/>
      <c r="E212" s="341">
        <v>9258000</v>
      </c>
      <c r="F212" s="342">
        <v>1938396.21</v>
      </c>
      <c r="G212" s="23">
        <f t="shared" si="9"/>
        <v>-7319603.79</v>
      </c>
      <c r="H212" s="24">
        <f t="shared" si="10"/>
        <v>0.2093752657161374</v>
      </c>
      <c r="I212" s="29">
        <v>1945570.24</v>
      </c>
      <c r="J212" s="26">
        <f t="shared" si="11"/>
        <v>-7174.030000000028</v>
      </c>
    </row>
    <row r="213" spans="1:10" ht="24" customHeight="1">
      <c r="A213" s="388" t="s">
        <v>28</v>
      </c>
      <c r="B213" s="388"/>
      <c r="C213" s="388"/>
      <c r="D213" s="388"/>
      <c r="E213" s="343">
        <v>1773600</v>
      </c>
      <c r="F213" s="344">
        <v>180000</v>
      </c>
      <c r="G213" s="23">
        <f t="shared" si="9"/>
        <v>-1593600</v>
      </c>
      <c r="H213" s="24">
        <f t="shared" si="10"/>
        <v>0.10148849797023005</v>
      </c>
      <c r="I213" s="29">
        <v>1362500</v>
      </c>
      <c r="J213" s="26">
        <f t="shared" si="11"/>
        <v>-1182500</v>
      </c>
    </row>
    <row r="214" spans="1:10" ht="45.75" customHeight="1">
      <c r="A214" s="388" t="s">
        <v>27</v>
      </c>
      <c r="B214" s="388"/>
      <c r="C214" s="388"/>
      <c r="D214" s="388"/>
      <c r="E214" s="343">
        <v>20000</v>
      </c>
      <c r="F214" s="344">
        <v>0</v>
      </c>
      <c r="G214" s="23">
        <f t="shared" si="9"/>
        <v>-20000</v>
      </c>
      <c r="H214" s="24">
        <f t="shared" si="10"/>
        <v>0</v>
      </c>
      <c r="I214" s="29">
        <v>0</v>
      </c>
      <c r="J214" s="26">
        <f t="shared" si="11"/>
        <v>0</v>
      </c>
    </row>
    <row r="215" spans="1:10" ht="21.75" customHeight="1">
      <c r="A215" s="388" t="s">
        <v>230</v>
      </c>
      <c r="B215" s="388"/>
      <c r="C215" s="388"/>
      <c r="D215" s="388"/>
      <c r="E215" s="343">
        <v>1642500</v>
      </c>
      <c r="F215" s="344">
        <v>180000</v>
      </c>
      <c r="G215" s="23">
        <f t="shared" si="9"/>
        <v>-1462500</v>
      </c>
      <c r="H215" s="24">
        <f t="shared" si="10"/>
        <v>0.1095890410958904</v>
      </c>
      <c r="I215" s="29">
        <v>165000</v>
      </c>
      <c r="J215" s="26">
        <f t="shared" si="11"/>
        <v>15000</v>
      </c>
    </row>
    <row r="216" spans="1:10" ht="33.75" customHeight="1">
      <c r="A216" s="388" t="s">
        <v>26</v>
      </c>
      <c r="B216" s="388"/>
      <c r="C216" s="388"/>
      <c r="D216" s="388"/>
      <c r="E216" s="343">
        <v>111100</v>
      </c>
      <c r="F216" s="344">
        <v>0</v>
      </c>
      <c r="G216" s="23">
        <f t="shared" si="9"/>
        <v>-111100</v>
      </c>
      <c r="H216" s="24">
        <f t="shared" si="10"/>
        <v>0</v>
      </c>
      <c r="I216" s="29">
        <v>0</v>
      </c>
      <c r="J216" s="26">
        <f t="shared" si="11"/>
        <v>0</v>
      </c>
    </row>
    <row r="217" spans="1:10" ht="23.25" customHeight="1">
      <c r="A217" s="388" t="s">
        <v>25</v>
      </c>
      <c r="B217" s="388"/>
      <c r="C217" s="388"/>
      <c r="D217" s="388"/>
      <c r="E217" s="345">
        <v>575000</v>
      </c>
      <c r="F217" s="346">
        <v>0</v>
      </c>
      <c r="G217" s="23">
        <f t="shared" si="9"/>
        <v>-575000</v>
      </c>
      <c r="H217" s="24">
        <f t="shared" si="10"/>
        <v>0</v>
      </c>
      <c r="I217" s="29">
        <v>75000</v>
      </c>
      <c r="J217" s="26">
        <f t="shared" si="11"/>
        <v>-75000</v>
      </c>
    </row>
    <row r="218" spans="1:10" ht="23.25" customHeight="1">
      <c r="A218" s="388" t="s">
        <v>24</v>
      </c>
      <c r="B218" s="388"/>
      <c r="C218" s="388"/>
      <c r="D218" s="388"/>
      <c r="E218" s="345">
        <v>575000</v>
      </c>
      <c r="F218" s="346">
        <v>0</v>
      </c>
      <c r="G218" s="23">
        <f t="shared" si="9"/>
        <v>-575000</v>
      </c>
      <c r="H218" s="24">
        <f t="shared" si="10"/>
        <v>0</v>
      </c>
      <c r="I218" s="29">
        <v>75000</v>
      </c>
      <c r="J218" s="26">
        <f t="shared" si="11"/>
        <v>-75000</v>
      </c>
    </row>
    <row r="219" spans="1:10" ht="23.25" customHeight="1">
      <c r="A219" s="388" t="s">
        <v>23</v>
      </c>
      <c r="B219" s="388"/>
      <c r="C219" s="388"/>
      <c r="D219" s="388"/>
      <c r="E219" s="347">
        <v>4988445.6</v>
      </c>
      <c r="F219" s="348">
        <v>1197678</v>
      </c>
      <c r="G219" s="23">
        <f t="shared" si="9"/>
        <v>-3790767.5999999996</v>
      </c>
      <c r="H219" s="24">
        <f t="shared" si="10"/>
        <v>0.24009042015011653</v>
      </c>
      <c r="I219" s="29">
        <v>1146341.28</v>
      </c>
      <c r="J219" s="26">
        <f t="shared" si="11"/>
        <v>51336.71999999997</v>
      </c>
    </row>
    <row r="220" spans="1:10" ht="21.75" customHeight="1">
      <c r="A220" s="388" t="s">
        <v>22</v>
      </c>
      <c r="B220" s="388"/>
      <c r="C220" s="388"/>
      <c r="D220" s="388"/>
      <c r="E220" s="347">
        <v>4988445.6</v>
      </c>
      <c r="F220" s="348">
        <v>1197678</v>
      </c>
      <c r="G220" s="23">
        <f t="shared" si="9"/>
        <v>-3790767.5999999996</v>
      </c>
      <c r="H220" s="24">
        <f t="shared" si="10"/>
        <v>0.24009042015011653</v>
      </c>
      <c r="I220" s="29">
        <v>1146341.28</v>
      </c>
      <c r="J220" s="26">
        <f t="shared" si="11"/>
        <v>51336.71999999997</v>
      </c>
    </row>
    <row r="221" spans="1:10" ht="34.5" customHeight="1">
      <c r="A221" s="390" t="s">
        <v>21</v>
      </c>
      <c r="B221" s="390"/>
      <c r="C221" s="390"/>
      <c r="D221" s="390"/>
      <c r="E221" s="349">
        <v>113521400</v>
      </c>
      <c r="F221" s="350">
        <v>19980433.09</v>
      </c>
      <c r="G221" s="23">
        <f t="shared" si="9"/>
        <v>-93540966.91</v>
      </c>
      <c r="H221" s="24">
        <f t="shared" si="10"/>
        <v>0.17600587281340788</v>
      </c>
      <c r="I221" s="25">
        <v>0</v>
      </c>
      <c r="J221" s="26">
        <f t="shared" si="11"/>
        <v>19980433.09</v>
      </c>
    </row>
    <row r="222" spans="1:10" ht="45" customHeight="1">
      <c r="A222" s="388" t="s">
        <v>20</v>
      </c>
      <c r="B222" s="388"/>
      <c r="C222" s="388"/>
      <c r="D222" s="388"/>
      <c r="E222" s="349">
        <v>103101000</v>
      </c>
      <c r="F222" s="350">
        <v>18791802.44</v>
      </c>
      <c r="G222" s="23">
        <f t="shared" si="9"/>
        <v>-84309197.56</v>
      </c>
      <c r="H222" s="24">
        <f t="shared" si="10"/>
        <v>0.18226595707122142</v>
      </c>
      <c r="I222" s="29">
        <v>0</v>
      </c>
      <c r="J222" s="26">
        <f t="shared" si="11"/>
        <v>18791802.44</v>
      </c>
    </row>
    <row r="223" spans="1:10" ht="44.25" customHeight="1">
      <c r="A223" s="388" t="s">
        <v>19</v>
      </c>
      <c r="B223" s="388"/>
      <c r="C223" s="388"/>
      <c r="D223" s="388"/>
      <c r="E223" s="351">
        <v>88623500</v>
      </c>
      <c r="F223" s="352">
        <v>17953902.44</v>
      </c>
      <c r="G223" s="23">
        <f t="shared" si="9"/>
        <v>-70669597.56</v>
      </c>
      <c r="H223" s="24">
        <f t="shared" si="10"/>
        <v>0.20258624901972955</v>
      </c>
      <c r="I223" s="29">
        <v>0</v>
      </c>
      <c r="J223" s="26">
        <f t="shared" si="11"/>
        <v>17953902.44</v>
      </c>
    </row>
    <row r="224" spans="1:10" ht="34.5" customHeight="1">
      <c r="A224" s="388" t="s">
        <v>18</v>
      </c>
      <c r="B224" s="388"/>
      <c r="C224" s="388"/>
      <c r="D224" s="388"/>
      <c r="E224" s="351">
        <v>14477500</v>
      </c>
      <c r="F224" s="352">
        <v>837900</v>
      </c>
      <c r="G224" s="23">
        <f t="shared" si="9"/>
        <v>-13639600</v>
      </c>
      <c r="H224" s="24">
        <f t="shared" si="10"/>
        <v>0.05787601450526679</v>
      </c>
      <c r="I224" s="29">
        <v>0</v>
      </c>
      <c r="J224" s="26">
        <f t="shared" si="11"/>
        <v>837900</v>
      </c>
    </row>
    <row r="225" spans="1:10" ht="34.5" customHeight="1">
      <c r="A225" s="388" t="s">
        <v>17</v>
      </c>
      <c r="B225" s="388"/>
      <c r="C225" s="388"/>
      <c r="D225" s="388"/>
      <c r="E225" s="353">
        <v>10420400</v>
      </c>
      <c r="F225" s="354">
        <v>1188630.65</v>
      </c>
      <c r="G225" s="23">
        <f t="shared" si="9"/>
        <v>-9231769.35</v>
      </c>
      <c r="H225" s="24">
        <f t="shared" si="10"/>
        <v>0.11406766055045871</v>
      </c>
      <c r="I225" s="29">
        <v>0</v>
      </c>
      <c r="J225" s="26">
        <f t="shared" si="11"/>
        <v>1188630.65</v>
      </c>
    </row>
    <row r="226" spans="1:10" ht="35.25" customHeight="1">
      <c r="A226" s="388" t="s">
        <v>16</v>
      </c>
      <c r="B226" s="388"/>
      <c r="C226" s="388"/>
      <c r="D226" s="388"/>
      <c r="E226" s="353">
        <v>10420400</v>
      </c>
      <c r="F226" s="354">
        <v>1188630.65</v>
      </c>
      <c r="G226" s="23">
        <f t="shared" si="9"/>
        <v>-9231769.35</v>
      </c>
      <c r="H226" s="24">
        <f t="shared" si="10"/>
        <v>0.11406766055045871</v>
      </c>
      <c r="I226" s="29">
        <v>0</v>
      </c>
      <c r="J226" s="26">
        <f t="shared" si="11"/>
        <v>1188630.65</v>
      </c>
    </row>
    <row r="227" spans="1:10" ht="48.75" customHeight="1">
      <c r="A227" s="395" t="s">
        <v>15</v>
      </c>
      <c r="B227" s="395"/>
      <c r="C227" s="395"/>
      <c r="D227" s="395"/>
      <c r="E227" s="355">
        <v>39861884</v>
      </c>
      <c r="F227" s="356">
        <v>8497875.58</v>
      </c>
      <c r="G227" s="18">
        <f t="shared" si="9"/>
        <v>-31364008.42</v>
      </c>
      <c r="H227" s="19">
        <f t="shared" si="10"/>
        <v>0.21318298904286612</v>
      </c>
      <c r="I227" s="18">
        <f>I228+I233</f>
        <v>8112276.77</v>
      </c>
      <c r="J227" s="20">
        <f t="shared" si="11"/>
        <v>385598.8100000005</v>
      </c>
    </row>
    <row r="228" spans="1:10" ht="34.5" customHeight="1">
      <c r="A228" s="388" t="s">
        <v>14</v>
      </c>
      <c r="B228" s="388"/>
      <c r="C228" s="388"/>
      <c r="D228" s="388"/>
      <c r="E228" s="357">
        <v>10827490</v>
      </c>
      <c r="F228" s="358">
        <v>2303566.35</v>
      </c>
      <c r="G228" s="23">
        <f t="shared" si="9"/>
        <v>-8523923.65</v>
      </c>
      <c r="H228" s="24">
        <f t="shared" si="10"/>
        <v>0.21275164881242098</v>
      </c>
      <c r="I228" s="29">
        <v>2218917.38</v>
      </c>
      <c r="J228" s="26">
        <f t="shared" si="11"/>
        <v>84648.9700000002</v>
      </c>
    </row>
    <row r="229" spans="1:10" ht="34.5" customHeight="1">
      <c r="A229" s="388" t="s">
        <v>13</v>
      </c>
      <c r="B229" s="388"/>
      <c r="C229" s="388"/>
      <c r="D229" s="388"/>
      <c r="E229" s="359">
        <v>10011730</v>
      </c>
      <c r="F229" s="360">
        <v>2247406.35</v>
      </c>
      <c r="G229" s="23">
        <f t="shared" si="9"/>
        <v>-7764323.65</v>
      </c>
      <c r="H229" s="24">
        <f t="shared" si="10"/>
        <v>0.2244773231000037</v>
      </c>
      <c r="I229" s="29">
        <v>2168157.38</v>
      </c>
      <c r="J229" s="26">
        <f t="shared" si="11"/>
        <v>79248.9700000002</v>
      </c>
    </row>
    <row r="230" spans="1:10" ht="34.5" customHeight="1">
      <c r="A230" s="388" t="s">
        <v>12</v>
      </c>
      <c r="B230" s="388"/>
      <c r="C230" s="388"/>
      <c r="D230" s="388"/>
      <c r="E230" s="359">
        <v>10011730</v>
      </c>
      <c r="F230" s="360">
        <v>2247406.35</v>
      </c>
      <c r="G230" s="23">
        <f t="shared" si="9"/>
        <v>-7764323.65</v>
      </c>
      <c r="H230" s="24">
        <f t="shared" si="10"/>
        <v>0.2244773231000037</v>
      </c>
      <c r="I230" s="29">
        <v>2168157.38</v>
      </c>
      <c r="J230" s="26">
        <f t="shared" si="11"/>
        <v>79248.9700000002</v>
      </c>
    </row>
    <row r="231" spans="1:10" ht="23.25" customHeight="1">
      <c r="A231" s="388" t="s">
        <v>11</v>
      </c>
      <c r="B231" s="388"/>
      <c r="C231" s="388"/>
      <c r="D231" s="388"/>
      <c r="E231" s="361">
        <v>815760</v>
      </c>
      <c r="F231" s="362">
        <v>56160</v>
      </c>
      <c r="G231" s="23">
        <f t="shared" si="9"/>
        <v>-759600</v>
      </c>
      <c r="H231" s="24">
        <f t="shared" si="10"/>
        <v>0.06884377758164166</v>
      </c>
      <c r="I231" s="29">
        <v>50760</v>
      </c>
      <c r="J231" s="26">
        <f t="shared" si="11"/>
        <v>5400</v>
      </c>
    </row>
    <row r="232" spans="1:10" ht="23.25" customHeight="1">
      <c r="A232" s="388" t="s">
        <v>10</v>
      </c>
      <c r="B232" s="388"/>
      <c r="C232" s="388"/>
      <c r="D232" s="388"/>
      <c r="E232" s="361">
        <v>815760</v>
      </c>
      <c r="F232" s="362">
        <v>56160</v>
      </c>
      <c r="G232" s="23">
        <f t="shared" si="9"/>
        <v>-759600</v>
      </c>
      <c r="H232" s="24">
        <f t="shared" si="10"/>
        <v>0.06884377758164166</v>
      </c>
      <c r="I232" s="29">
        <v>50760</v>
      </c>
      <c r="J232" s="26">
        <f t="shared" si="11"/>
        <v>5400</v>
      </c>
    </row>
    <row r="233" spans="1:10" ht="57" customHeight="1">
      <c r="A233" s="388" t="s">
        <v>199</v>
      </c>
      <c r="B233" s="388"/>
      <c r="C233" s="388"/>
      <c r="D233" s="388"/>
      <c r="E233" s="363">
        <v>29034394</v>
      </c>
      <c r="F233" s="364">
        <v>6194309.23</v>
      </c>
      <c r="G233" s="23">
        <f t="shared" si="9"/>
        <v>-22840084.77</v>
      </c>
      <c r="H233" s="24">
        <f t="shared" si="10"/>
        <v>0.2133438442007779</v>
      </c>
      <c r="I233" s="29">
        <v>5893359.39</v>
      </c>
      <c r="J233" s="26">
        <f t="shared" si="11"/>
        <v>300949.8400000008</v>
      </c>
    </row>
    <row r="234" spans="1:10" ht="22.5" customHeight="1">
      <c r="A234" s="388" t="s">
        <v>9</v>
      </c>
      <c r="B234" s="388"/>
      <c r="C234" s="388"/>
      <c r="D234" s="388"/>
      <c r="E234" s="363">
        <v>29034394</v>
      </c>
      <c r="F234" s="364">
        <v>6194309.23</v>
      </c>
      <c r="G234" s="23">
        <f t="shared" si="9"/>
        <v>-22840084.77</v>
      </c>
      <c r="H234" s="24">
        <f t="shared" si="10"/>
        <v>0.2133438442007779</v>
      </c>
      <c r="I234" s="29">
        <v>5893359.39</v>
      </c>
      <c r="J234" s="26">
        <f t="shared" si="11"/>
        <v>300949.8400000008</v>
      </c>
    </row>
    <row r="235" spans="1:10" ht="22.5" customHeight="1">
      <c r="A235" s="388" t="s">
        <v>8</v>
      </c>
      <c r="B235" s="388"/>
      <c r="C235" s="388"/>
      <c r="D235" s="388"/>
      <c r="E235" s="363">
        <v>29034394</v>
      </c>
      <c r="F235" s="364">
        <v>6194309.23</v>
      </c>
      <c r="G235" s="23">
        <f t="shared" si="9"/>
        <v>-22840084.77</v>
      </c>
      <c r="H235" s="24">
        <f t="shared" si="10"/>
        <v>0.2133438442007779</v>
      </c>
      <c r="I235" s="29">
        <v>5893359.39</v>
      </c>
      <c r="J235" s="26">
        <f t="shared" si="11"/>
        <v>300949.8400000008</v>
      </c>
    </row>
    <row r="236" spans="1:10" ht="26.25" customHeight="1">
      <c r="A236" s="396" t="s">
        <v>7</v>
      </c>
      <c r="B236" s="396"/>
      <c r="C236" s="396"/>
      <c r="D236" s="396"/>
      <c r="E236" s="365">
        <v>650530412</v>
      </c>
      <c r="F236" s="366">
        <v>2859054.12</v>
      </c>
      <c r="G236" s="18">
        <f t="shared" si="9"/>
        <v>-647671357.88</v>
      </c>
      <c r="H236" s="19">
        <f t="shared" si="10"/>
        <v>0.004394958432781156</v>
      </c>
      <c r="I236" s="298">
        <v>0</v>
      </c>
      <c r="J236" s="20">
        <f t="shared" si="11"/>
        <v>2859054.12</v>
      </c>
    </row>
    <row r="237" spans="1:10" ht="23.25" customHeight="1">
      <c r="A237" s="390" t="s">
        <v>244</v>
      </c>
      <c r="B237" s="390"/>
      <c r="C237" s="390"/>
      <c r="D237" s="390"/>
      <c r="E237" s="367">
        <v>505050506</v>
      </c>
      <c r="F237" s="368">
        <v>0</v>
      </c>
      <c r="G237" s="23">
        <f t="shared" si="9"/>
        <v>-505050506</v>
      </c>
      <c r="H237" s="24">
        <f t="shared" si="10"/>
        <v>0</v>
      </c>
      <c r="I237" s="369">
        <v>0</v>
      </c>
      <c r="J237" s="26">
        <f t="shared" si="11"/>
        <v>0</v>
      </c>
    </row>
    <row r="238" spans="1:10" s="2" customFormat="1" ht="18" customHeight="1">
      <c r="A238" s="409" t="s">
        <v>245</v>
      </c>
      <c r="B238" s="410"/>
      <c r="C238" s="410"/>
      <c r="D238" s="411"/>
      <c r="E238" s="370">
        <v>505050506</v>
      </c>
      <c r="F238" s="370">
        <v>0</v>
      </c>
      <c r="G238" s="23">
        <f t="shared" si="9"/>
        <v>-505050506</v>
      </c>
      <c r="H238" s="24">
        <f t="shared" si="10"/>
        <v>0</v>
      </c>
      <c r="I238" s="369">
        <v>0</v>
      </c>
      <c r="J238" s="26">
        <f t="shared" si="11"/>
        <v>0</v>
      </c>
    </row>
    <row r="239" spans="1:10" s="2" customFormat="1" ht="34.5" customHeight="1">
      <c r="A239" s="409" t="s">
        <v>200</v>
      </c>
      <c r="B239" s="410"/>
      <c r="C239" s="410"/>
      <c r="D239" s="411"/>
      <c r="E239" s="370">
        <v>145479906</v>
      </c>
      <c r="F239" s="370">
        <v>2859054.12</v>
      </c>
      <c r="G239" s="23">
        <f t="shared" si="9"/>
        <v>-142620851.88</v>
      </c>
      <c r="H239" s="24">
        <f t="shared" si="10"/>
        <v>0.019652570575623002</v>
      </c>
      <c r="I239" s="369">
        <v>0</v>
      </c>
      <c r="J239" s="26">
        <f t="shared" si="11"/>
        <v>2859054.12</v>
      </c>
    </row>
    <row r="240" spans="1:10" s="2" customFormat="1" ht="24" customHeight="1">
      <c r="A240" s="399" t="s">
        <v>201</v>
      </c>
      <c r="B240" s="399"/>
      <c r="C240" s="399"/>
      <c r="D240" s="399"/>
      <c r="E240" s="370">
        <v>24671590</v>
      </c>
      <c r="F240" s="371">
        <v>2859054.12</v>
      </c>
      <c r="G240" s="23">
        <f t="shared" si="9"/>
        <v>-21812535.88</v>
      </c>
      <c r="H240" s="24">
        <f t="shared" si="10"/>
        <v>0.11588446954574068</v>
      </c>
      <c r="I240" s="369">
        <v>0</v>
      </c>
      <c r="J240" s="26">
        <f t="shared" si="11"/>
        <v>2859054.12</v>
      </c>
    </row>
    <row r="241" spans="1:10" ht="35.25" customHeight="1">
      <c r="A241" s="401" t="s">
        <v>231</v>
      </c>
      <c r="B241" s="402"/>
      <c r="C241" s="402"/>
      <c r="D241" s="403"/>
      <c r="E241" s="370">
        <v>56250000</v>
      </c>
      <c r="F241" s="371">
        <v>0</v>
      </c>
      <c r="G241" s="23">
        <f t="shared" si="9"/>
        <v>-56250000</v>
      </c>
      <c r="H241" s="24">
        <f t="shared" si="10"/>
        <v>0</v>
      </c>
      <c r="I241" s="369">
        <v>0</v>
      </c>
      <c r="J241" s="26">
        <f t="shared" si="11"/>
        <v>0</v>
      </c>
    </row>
    <row r="242" spans="1:10" s="2" customFormat="1" ht="23.25" customHeight="1">
      <c r="A242" s="401" t="s">
        <v>232</v>
      </c>
      <c r="B242" s="402"/>
      <c r="C242" s="402"/>
      <c r="D242" s="403"/>
      <c r="E242" s="370">
        <v>42200316</v>
      </c>
      <c r="F242" s="371">
        <v>0</v>
      </c>
      <c r="G242" s="23">
        <f>F242-E242</f>
        <v>-42200316</v>
      </c>
      <c r="H242" s="24">
        <f>F242/E242</f>
        <v>0</v>
      </c>
      <c r="I242" s="369">
        <v>0</v>
      </c>
      <c r="J242" s="26">
        <f t="shared" si="11"/>
        <v>0</v>
      </c>
    </row>
    <row r="243" spans="1:10" s="2" customFormat="1" ht="23.25" customHeight="1">
      <c r="A243" s="400" t="s">
        <v>233</v>
      </c>
      <c r="B243" s="400"/>
      <c r="C243" s="400"/>
      <c r="D243" s="400"/>
      <c r="E243" s="370">
        <v>22358000</v>
      </c>
      <c r="F243" s="371">
        <v>0</v>
      </c>
      <c r="G243" s="23">
        <f t="shared" si="9"/>
        <v>-22358000</v>
      </c>
      <c r="H243" s="24">
        <f t="shared" si="10"/>
        <v>0</v>
      </c>
      <c r="I243" s="369">
        <v>0</v>
      </c>
      <c r="J243" s="26">
        <f t="shared" si="11"/>
        <v>0</v>
      </c>
    </row>
    <row r="244" spans="1:10" ht="36" customHeight="1">
      <c r="A244" s="404" t="s">
        <v>6</v>
      </c>
      <c r="B244" s="404"/>
      <c r="C244" s="404"/>
      <c r="D244" s="404"/>
      <c r="E244" s="372">
        <v>75000</v>
      </c>
      <c r="F244" s="373">
        <v>0</v>
      </c>
      <c r="G244" s="18">
        <f t="shared" si="9"/>
        <v>-75000</v>
      </c>
      <c r="H244" s="19">
        <f t="shared" si="10"/>
        <v>0</v>
      </c>
      <c r="I244" s="374">
        <v>0</v>
      </c>
      <c r="J244" s="20">
        <f t="shared" si="11"/>
        <v>0</v>
      </c>
    </row>
    <row r="245" spans="1:10" ht="24" customHeight="1">
      <c r="A245" s="405" t="s">
        <v>5</v>
      </c>
      <c r="B245" s="405"/>
      <c r="C245" s="405"/>
      <c r="D245" s="405"/>
      <c r="E245" s="375">
        <v>25000</v>
      </c>
      <c r="F245" s="376">
        <v>0</v>
      </c>
      <c r="G245" s="23">
        <f t="shared" si="9"/>
        <v>-25000</v>
      </c>
      <c r="H245" s="24">
        <f t="shared" si="10"/>
        <v>0</v>
      </c>
      <c r="I245" s="377">
        <v>0</v>
      </c>
      <c r="J245" s="26">
        <f t="shared" si="11"/>
        <v>0</v>
      </c>
    </row>
    <row r="246" spans="1:10" ht="24" customHeight="1">
      <c r="A246" s="405" t="s">
        <v>4</v>
      </c>
      <c r="B246" s="405"/>
      <c r="C246" s="405"/>
      <c r="D246" s="405"/>
      <c r="E246" s="375">
        <v>25000</v>
      </c>
      <c r="F246" s="376">
        <v>0</v>
      </c>
      <c r="G246" s="23">
        <f t="shared" si="9"/>
        <v>-25000</v>
      </c>
      <c r="H246" s="24">
        <f t="shared" si="10"/>
        <v>0</v>
      </c>
      <c r="I246" s="377">
        <v>0</v>
      </c>
      <c r="J246" s="26">
        <f t="shared" si="11"/>
        <v>0</v>
      </c>
    </row>
    <row r="247" spans="1:10" ht="24" customHeight="1">
      <c r="A247" s="406" t="s">
        <v>3</v>
      </c>
      <c r="B247" s="406"/>
      <c r="C247" s="406"/>
      <c r="D247" s="406"/>
      <c r="E247" s="375">
        <v>25000</v>
      </c>
      <c r="F247" s="376">
        <v>0</v>
      </c>
      <c r="G247" s="23">
        <f t="shared" si="9"/>
        <v>-25000</v>
      </c>
      <c r="H247" s="24">
        <f t="shared" si="10"/>
        <v>0</v>
      </c>
      <c r="I247" s="378">
        <v>0</v>
      </c>
      <c r="J247" s="26">
        <f t="shared" si="11"/>
        <v>0</v>
      </c>
    </row>
    <row r="248" spans="1:10" ht="24" customHeight="1">
      <c r="A248" s="407" t="s">
        <v>2</v>
      </c>
      <c r="B248" s="407"/>
      <c r="C248" s="407"/>
      <c r="D248" s="407"/>
      <c r="E248" s="379">
        <v>50000</v>
      </c>
      <c r="F248" s="380">
        <v>0</v>
      </c>
      <c r="G248" s="23">
        <f t="shared" si="9"/>
        <v>-50000</v>
      </c>
      <c r="H248" s="24">
        <f t="shared" si="10"/>
        <v>0</v>
      </c>
      <c r="I248" s="381">
        <v>0</v>
      </c>
      <c r="J248" s="26">
        <f t="shared" si="11"/>
        <v>0</v>
      </c>
    </row>
    <row r="249" spans="1:10" ht="46.5" customHeight="1">
      <c r="A249" s="407" t="s">
        <v>1</v>
      </c>
      <c r="B249" s="407"/>
      <c r="C249" s="407"/>
      <c r="D249" s="407"/>
      <c r="E249" s="379">
        <v>50000</v>
      </c>
      <c r="F249" s="380">
        <v>0</v>
      </c>
      <c r="G249" s="23">
        <f t="shared" si="9"/>
        <v>-50000</v>
      </c>
      <c r="H249" s="24">
        <f t="shared" si="10"/>
        <v>0</v>
      </c>
      <c r="I249" s="381">
        <v>0</v>
      </c>
      <c r="J249" s="26">
        <f t="shared" si="11"/>
        <v>0</v>
      </c>
    </row>
    <row r="250" spans="1:10" ht="33.75" customHeight="1">
      <c r="A250" s="407" t="s">
        <v>0</v>
      </c>
      <c r="B250" s="407"/>
      <c r="C250" s="407"/>
      <c r="D250" s="407"/>
      <c r="E250" s="379">
        <v>50000</v>
      </c>
      <c r="F250" s="380">
        <v>0</v>
      </c>
      <c r="G250" s="23">
        <f t="shared" si="9"/>
        <v>-50000</v>
      </c>
      <c r="H250" s="24">
        <f t="shared" si="10"/>
        <v>0</v>
      </c>
      <c r="I250" s="378">
        <v>0</v>
      </c>
      <c r="J250" s="26">
        <f t="shared" si="11"/>
        <v>0</v>
      </c>
    </row>
    <row r="251" spans="1:10" ht="26.25" customHeight="1">
      <c r="A251" s="408" t="s">
        <v>246</v>
      </c>
      <c r="B251" s="408"/>
      <c r="C251" s="408"/>
      <c r="D251" s="408"/>
      <c r="E251" s="382">
        <v>0</v>
      </c>
      <c r="F251" s="382">
        <v>0</v>
      </c>
      <c r="G251" s="18">
        <f t="shared" si="9"/>
        <v>0</v>
      </c>
      <c r="H251" s="19" t="s">
        <v>248</v>
      </c>
      <c r="I251" s="383">
        <f>I252</f>
        <v>17823.85</v>
      </c>
      <c r="J251" s="20">
        <f t="shared" si="11"/>
        <v>-17823.85</v>
      </c>
    </row>
    <row r="252" spans="1:10" ht="24" customHeight="1">
      <c r="A252" s="398" t="s">
        <v>202</v>
      </c>
      <c r="B252" s="398"/>
      <c r="C252" s="398"/>
      <c r="D252" s="398"/>
      <c r="E252" s="384">
        <v>0</v>
      </c>
      <c r="F252" s="384">
        <v>0</v>
      </c>
      <c r="G252" s="23">
        <f t="shared" si="9"/>
        <v>0</v>
      </c>
      <c r="H252" s="24" t="s">
        <v>248</v>
      </c>
      <c r="I252" s="384">
        <v>17823.85</v>
      </c>
      <c r="J252" s="26">
        <f t="shared" si="11"/>
        <v>-17823.85</v>
      </c>
    </row>
    <row r="253" spans="1:10" ht="15" customHeight="1">
      <c r="A253" s="398" t="s">
        <v>203</v>
      </c>
      <c r="B253" s="398"/>
      <c r="C253" s="398"/>
      <c r="D253" s="398"/>
      <c r="E253" s="378">
        <v>0</v>
      </c>
      <c r="F253" s="378">
        <v>0</v>
      </c>
      <c r="G253" s="23">
        <f t="shared" si="9"/>
        <v>0</v>
      </c>
      <c r="H253" s="24" t="s">
        <v>248</v>
      </c>
      <c r="I253" s="378">
        <v>17823.85</v>
      </c>
      <c r="J253" s="26">
        <f t="shared" si="11"/>
        <v>-17823.85</v>
      </c>
    </row>
    <row r="254" spans="1:10" ht="15" customHeight="1">
      <c r="A254" s="398" t="s">
        <v>204</v>
      </c>
      <c r="B254" s="398"/>
      <c r="C254" s="398"/>
      <c r="D254" s="398"/>
      <c r="E254" s="378">
        <v>0</v>
      </c>
      <c r="F254" s="378">
        <v>0</v>
      </c>
      <c r="G254" s="23">
        <f t="shared" si="9"/>
        <v>0</v>
      </c>
      <c r="H254" s="24" t="s">
        <v>248</v>
      </c>
      <c r="I254" s="378">
        <v>0</v>
      </c>
      <c r="J254" s="26">
        <f t="shared" si="11"/>
        <v>0</v>
      </c>
    </row>
    <row r="255" spans="5:10" ht="15.75">
      <c r="E255" s="4"/>
      <c r="F255" s="4"/>
      <c r="J255" s="3"/>
    </row>
    <row r="256" spans="5:6" ht="15.75">
      <c r="E256" s="4"/>
      <c r="F256" s="4"/>
    </row>
  </sheetData>
  <sheetProtection/>
  <mergeCells count="257">
    <mergeCell ref="A162:D162"/>
    <mergeCell ref="A181:D181"/>
    <mergeCell ref="A202:D202"/>
    <mergeCell ref="A242:D242"/>
    <mergeCell ref="A69:D69"/>
    <mergeCell ref="A70:D70"/>
    <mergeCell ref="A87:D87"/>
    <mergeCell ref="A88:D88"/>
    <mergeCell ref="A113:D113"/>
    <mergeCell ref="A116:D116"/>
    <mergeCell ref="A234:D234"/>
    <mergeCell ref="A230:D230"/>
    <mergeCell ref="A232:D232"/>
    <mergeCell ref="A235:D235"/>
    <mergeCell ref="A233:D233"/>
    <mergeCell ref="A231:D231"/>
    <mergeCell ref="A222:D222"/>
    <mergeCell ref="A225:D225"/>
    <mergeCell ref="A217:D217"/>
    <mergeCell ref="A218:D218"/>
    <mergeCell ref="A219:D219"/>
    <mergeCell ref="A220:D220"/>
    <mergeCell ref="A221:D221"/>
    <mergeCell ref="A223:D223"/>
    <mergeCell ref="A252:D252"/>
    <mergeCell ref="A253:D253"/>
    <mergeCell ref="A254:D254"/>
    <mergeCell ref="A236:D236"/>
    <mergeCell ref="A237:D237"/>
    <mergeCell ref="A240:D240"/>
    <mergeCell ref="A243:D243"/>
    <mergeCell ref="A241:D241"/>
    <mergeCell ref="A244:D244"/>
    <mergeCell ref="A245:D245"/>
    <mergeCell ref="A246:D246"/>
    <mergeCell ref="A247:D247"/>
    <mergeCell ref="A250:D250"/>
    <mergeCell ref="A248:D248"/>
    <mergeCell ref="A249:D249"/>
    <mergeCell ref="A251:D251"/>
    <mergeCell ref="A238:D238"/>
    <mergeCell ref="A239:D239"/>
    <mergeCell ref="A224:D224"/>
    <mergeCell ref="A226:D226"/>
    <mergeCell ref="A227:D227"/>
    <mergeCell ref="A228:D228"/>
    <mergeCell ref="A229:D229"/>
    <mergeCell ref="A212:D212"/>
    <mergeCell ref="A213:D213"/>
    <mergeCell ref="A216:D216"/>
    <mergeCell ref="A214:D214"/>
    <mergeCell ref="A215:D215"/>
    <mergeCell ref="A206:D206"/>
    <mergeCell ref="A207:D207"/>
    <mergeCell ref="A209:D209"/>
    <mergeCell ref="A210:D210"/>
    <mergeCell ref="A211:D211"/>
    <mergeCell ref="A197:D197"/>
    <mergeCell ref="A198:D198"/>
    <mergeCell ref="A208:D208"/>
    <mergeCell ref="A172:D172"/>
    <mergeCell ref="A173:D173"/>
    <mergeCell ref="A174:D174"/>
    <mergeCell ref="A188:D188"/>
    <mergeCell ref="A189:D189"/>
    <mergeCell ref="A191:D191"/>
    <mergeCell ref="A192:D192"/>
    <mergeCell ref="A193:D193"/>
    <mergeCell ref="A183:D183"/>
    <mergeCell ref="A184:D184"/>
    <mergeCell ref="A185:D185"/>
    <mergeCell ref="A186:D186"/>
    <mergeCell ref="A187:D187"/>
    <mergeCell ref="A190:D190"/>
    <mergeCell ref="A200:D200"/>
    <mergeCell ref="A151:D151"/>
    <mergeCell ref="A161:D161"/>
    <mergeCell ref="A155:D155"/>
    <mergeCell ref="A156:D156"/>
    <mergeCell ref="A159:D159"/>
    <mergeCell ref="A157:D157"/>
    <mergeCell ref="A160:D160"/>
    <mergeCell ref="A158:D158"/>
    <mergeCell ref="A152:D152"/>
    <mergeCell ref="A153:D153"/>
    <mergeCell ref="A154:D154"/>
    <mergeCell ref="A148:D148"/>
    <mergeCell ref="A149:D149"/>
    <mergeCell ref="A150:D150"/>
    <mergeCell ref="A144:D144"/>
    <mergeCell ref="A145:D145"/>
    <mergeCell ref="A146:D146"/>
    <mergeCell ref="A147:D147"/>
    <mergeCell ref="A138:D138"/>
    <mergeCell ref="A139:D139"/>
    <mergeCell ref="A140:D140"/>
    <mergeCell ref="A141:D141"/>
    <mergeCell ref="A143:D143"/>
    <mergeCell ref="A142:D142"/>
    <mergeCell ref="A133:D133"/>
    <mergeCell ref="A134:D134"/>
    <mergeCell ref="A135:D135"/>
    <mergeCell ref="A136:D136"/>
    <mergeCell ref="A137:D137"/>
    <mergeCell ref="A129:D129"/>
    <mergeCell ref="A128:D128"/>
    <mergeCell ref="A130:D130"/>
    <mergeCell ref="A132:D132"/>
    <mergeCell ref="A131:D131"/>
    <mergeCell ref="A122:D122"/>
    <mergeCell ref="A123:D123"/>
    <mergeCell ref="A124:D124"/>
    <mergeCell ref="A125:D125"/>
    <mergeCell ref="A127:D127"/>
    <mergeCell ref="A126:D126"/>
    <mergeCell ref="A117:D117"/>
    <mergeCell ref="A118:D118"/>
    <mergeCell ref="A119:D119"/>
    <mergeCell ref="A120:D120"/>
    <mergeCell ref="A121:D121"/>
    <mergeCell ref="A37:D37"/>
    <mergeCell ref="A38:D38"/>
    <mergeCell ref="A39:D39"/>
    <mergeCell ref="A40:D40"/>
    <mergeCell ref="A41:D41"/>
    <mergeCell ref="A90:D90"/>
    <mergeCell ref="A91:D91"/>
    <mergeCell ref="A92:D92"/>
    <mergeCell ref="A86:D86"/>
    <mergeCell ref="A82:D82"/>
    <mergeCell ref="A85:D85"/>
    <mergeCell ref="A76:D76"/>
    <mergeCell ref="A78:D78"/>
    <mergeCell ref="A79:D79"/>
    <mergeCell ref="A81:D81"/>
    <mergeCell ref="A83:D83"/>
    <mergeCell ref="A84:D84"/>
    <mergeCell ref="A74:D74"/>
    <mergeCell ref="A75:D75"/>
    <mergeCell ref="A77:D77"/>
    <mergeCell ref="A67:D67"/>
    <mergeCell ref="A68:D68"/>
    <mergeCell ref="A66:D66"/>
    <mergeCell ref="A61:D61"/>
    <mergeCell ref="A98:D98"/>
    <mergeCell ref="A99:D99"/>
    <mergeCell ref="A96:D96"/>
    <mergeCell ref="A97:D97"/>
    <mergeCell ref="A89:D89"/>
    <mergeCell ref="A80:D80"/>
    <mergeCell ref="A24:D24"/>
    <mergeCell ref="A6:D6"/>
    <mergeCell ref="A7:D7"/>
    <mergeCell ref="A9:D9"/>
    <mergeCell ref="A10:D10"/>
    <mergeCell ref="A11:D11"/>
    <mergeCell ref="A12:D12"/>
    <mergeCell ref="A13:D13"/>
    <mergeCell ref="A60:D60"/>
    <mergeCell ref="A56:D56"/>
    <mergeCell ref="A57:D57"/>
    <mergeCell ref="A58:D58"/>
    <mergeCell ref="A59:D59"/>
    <mergeCell ref="A55:D55"/>
    <mergeCell ref="A52:D52"/>
    <mergeCell ref="A53:D53"/>
    <mergeCell ref="A54:D54"/>
    <mergeCell ref="A50:D50"/>
    <mergeCell ref="A114:D114"/>
    <mergeCell ref="A115:D115"/>
    <mergeCell ref="A103:D103"/>
    <mergeCell ref="A104:D104"/>
    <mergeCell ref="A105:D105"/>
    <mergeCell ref="A108:D108"/>
    <mergeCell ref="A109:D109"/>
    <mergeCell ref="A100:D100"/>
    <mergeCell ref="A101:D101"/>
    <mergeCell ref="A102:D102"/>
    <mergeCell ref="A106:D106"/>
    <mergeCell ref="A107:D107"/>
    <mergeCell ref="A110:D110"/>
    <mergeCell ref="A111:D111"/>
    <mergeCell ref="A112:D112"/>
    <mergeCell ref="A169:D169"/>
    <mergeCell ref="A170:D170"/>
    <mergeCell ref="A163:D163"/>
    <mergeCell ref="A175:D175"/>
    <mergeCell ref="A176:D176"/>
    <mergeCell ref="A205:D205"/>
    <mergeCell ref="A203:D203"/>
    <mergeCell ref="A204:D204"/>
    <mergeCell ref="A199:D199"/>
    <mergeCell ref="A201:D201"/>
    <mergeCell ref="A164:D164"/>
    <mergeCell ref="A167:D167"/>
    <mergeCell ref="A165:D165"/>
    <mergeCell ref="A168:D168"/>
    <mergeCell ref="A166:D166"/>
    <mergeCell ref="A177:D177"/>
    <mergeCell ref="A178:D178"/>
    <mergeCell ref="A179:D179"/>
    <mergeCell ref="A180:D180"/>
    <mergeCell ref="A182:D182"/>
    <mergeCell ref="A171:D171"/>
    <mergeCell ref="A194:D194"/>
    <mergeCell ref="A195:D195"/>
    <mergeCell ref="A196:D196"/>
    <mergeCell ref="A62:D62"/>
    <mergeCell ref="A64:D64"/>
    <mergeCell ref="A65:D65"/>
    <mergeCell ref="A63:D63"/>
    <mergeCell ref="A71:D71"/>
    <mergeCell ref="A73:D73"/>
    <mergeCell ref="A72:D72"/>
    <mergeCell ref="A49:D49"/>
    <mergeCell ref="A51:D51"/>
    <mergeCell ref="J3:J4"/>
    <mergeCell ref="A1:J1"/>
    <mergeCell ref="A25:D25"/>
    <mergeCell ref="A26:D26"/>
    <mergeCell ref="A14:D14"/>
    <mergeCell ref="A15:D15"/>
    <mergeCell ref="A20:D20"/>
    <mergeCell ref="A16:D16"/>
    <mergeCell ref="A17:D17"/>
    <mergeCell ref="A18:D18"/>
    <mergeCell ref="A19:D19"/>
    <mergeCell ref="A22:D22"/>
    <mergeCell ref="A23:D23"/>
    <mergeCell ref="A21:D21"/>
    <mergeCell ref="A5:D5"/>
    <mergeCell ref="A8:D8"/>
    <mergeCell ref="A3:D4"/>
    <mergeCell ref="A93:D93"/>
    <mergeCell ref="A94:D94"/>
    <mergeCell ref="A95:D95"/>
    <mergeCell ref="A47:D47"/>
    <mergeCell ref="A48:D48"/>
    <mergeCell ref="E3:E4"/>
    <mergeCell ref="F3:F4"/>
    <mergeCell ref="G3:H3"/>
    <mergeCell ref="I3:I4"/>
    <mergeCell ref="A45:D45"/>
    <mergeCell ref="A46:D46"/>
    <mergeCell ref="A32:D32"/>
    <mergeCell ref="A33:D33"/>
    <mergeCell ref="A34:D34"/>
    <mergeCell ref="A35:D35"/>
    <mergeCell ref="A36:D36"/>
    <mergeCell ref="A27:D27"/>
    <mergeCell ref="A42:D42"/>
    <mergeCell ref="A28:D28"/>
    <mergeCell ref="A29:D29"/>
    <mergeCell ref="A31:D31"/>
    <mergeCell ref="A30:D30"/>
    <mergeCell ref="A44:D44"/>
    <mergeCell ref="A43:D43"/>
  </mergeCells>
  <printOptions/>
  <pageMargins left="0.393700787401575" right="0.393700787401575" top="0.999999984981507" bottom="0.999999984981507" header="0.499999992490753" footer="0.499999992490753"/>
  <pageSetup fitToHeight="0" fitToWidth="1" horizontalDpi="600" verticalDpi="600" orientation="landscape" paperSize="9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Круглов</dc:creator>
  <cp:keywords/>
  <dc:description/>
  <cp:lastModifiedBy>Ксения Гречук</cp:lastModifiedBy>
  <dcterms:created xsi:type="dcterms:W3CDTF">2020-12-16T05:48:11Z</dcterms:created>
  <dcterms:modified xsi:type="dcterms:W3CDTF">2022-12-19T03:42:57Z</dcterms:modified>
  <cp:category/>
  <cp:version/>
  <cp:contentType/>
  <cp:contentStatus/>
</cp:coreProperties>
</file>